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fileSharing readOnlyRecommended="1"/>
  <workbookPr/>
  <mc:AlternateContent xmlns:mc="http://schemas.openxmlformats.org/markup-compatibility/2006">
    <mc:Choice Requires="x15">
      <x15ac:absPath xmlns:x15ac="http://schemas.microsoft.com/office/spreadsheetml/2010/11/ac" url="C:\Users\marcela.reyes\Documents\ARCHIVO SDA\TRANSPARENCIA (nuevo)\Control\Planes de mejoramiento\Informe resultado segumiento\2er trimestre corte 30-jun-2019\"/>
    </mc:Choice>
  </mc:AlternateContent>
  <xr:revisionPtr revIDLastSave="0" documentId="8_{424C816F-BA6C-4E41-A47A-89DB755EEE4D}" xr6:coauthVersionLast="45" xr6:coauthVersionMax="45" xr10:uidLastSave="{00000000-0000-0000-0000-000000000000}"/>
  <bookViews>
    <workbookView xWindow="-120" yWindow="-120" windowWidth="20730" windowHeight="1116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'126PE01-PR08-F2'!$A$8:$AS$136</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5" l="1"/>
  <c r="E5" i="15"/>
  <c r="D5" i="15"/>
  <c r="E6" i="15"/>
  <c r="E8" i="15" l="1"/>
  <c r="F5" i="15" s="1"/>
  <c r="E10" i="15" l="1"/>
  <c r="F6" i="15"/>
  <c r="F8" i="15" s="1"/>
  <c r="F7" i="15"/>
  <c r="AO141" i="1" l="1"/>
  <c r="U17" i="1" l="1"/>
  <c r="V17" i="1"/>
  <c r="W17" i="1" s="1"/>
  <c r="U18" i="1"/>
  <c r="V18" i="1"/>
  <c r="W18" i="1" s="1"/>
  <c r="U19" i="1"/>
  <c r="Z19" i="1" s="1"/>
  <c r="V19" i="1"/>
  <c r="W19" i="1" s="1"/>
  <c r="U20" i="1"/>
  <c r="V20" i="1"/>
  <c r="W20" i="1" s="1"/>
  <c r="U21" i="1"/>
  <c r="V21" i="1"/>
  <c r="W21" i="1" s="1"/>
  <c r="U22" i="1"/>
  <c r="V22" i="1"/>
  <c r="W22" i="1" s="1"/>
  <c r="U23" i="1"/>
  <c r="V23" i="1"/>
  <c r="W23" i="1" s="1"/>
  <c r="U24" i="1"/>
  <c r="Z24" i="1" s="1"/>
  <c r="V24" i="1"/>
  <c r="W24" i="1" s="1"/>
  <c r="U25" i="1"/>
  <c r="V25" i="1"/>
  <c r="W25" i="1" s="1"/>
  <c r="U26" i="1"/>
  <c r="V26" i="1"/>
  <c r="W26" i="1" s="1"/>
  <c r="U27" i="1"/>
  <c r="V27" i="1"/>
  <c r="W27" i="1" s="1"/>
  <c r="U28" i="1"/>
  <c r="Z28" i="1" s="1"/>
  <c r="V28" i="1"/>
  <c r="W28" i="1" s="1"/>
  <c r="U29" i="1"/>
  <c r="Z29" i="1" s="1"/>
  <c r="V29" i="1"/>
  <c r="W29" i="1" s="1"/>
  <c r="U30" i="1"/>
  <c r="V30" i="1"/>
  <c r="W30" i="1" s="1"/>
  <c r="U31" i="1"/>
  <c r="V31" i="1"/>
  <c r="W31" i="1" s="1"/>
  <c r="X31" i="1" l="1"/>
  <c r="Y31" i="1" s="1"/>
  <c r="X19" i="1"/>
  <c r="Y19" i="1" s="1"/>
  <c r="X20" i="1"/>
  <c r="Y20" i="1" s="1"/>
  <c r="X21" i="1"/>
  <c r="Y21" i="1" s="1"/>
  <c r="X26" i="1"/>
  <c r="Y26" i="1" s="1"/>
  <c r="X25" i="1"/>
  <c r="Y25" i="1" s="1"/>
  <c r="X30" i="1"/>
  <c r="Y30" i="1" s="1"/>
  <c r="Z25" i="1"/>
  <c r="Z20" i="1"/>
  <c r="X29" i="1"/>
  <c r="Y29" i="1" s="1"/>
  <c r="X27" i="1"/>
  <c r="Y27" i="1" s="1"/>
  <c r="X24" i="1"/>
  <c r="Y24" i="1" s="1"/>
  <c r="X22" i="1"/>
  <c r="Y22" i="1" s="1"/>
  <c r="X28" i="1"/>
  <c r="Y28" i="1" s="1"/>
  <c r="X17" i="1"/>
  <c r="Y17" i="1" s="1"/>
  <c r="X18" i="1"/>
  <c r="Y18" i="1" s="1"/>
  <c r="X23" i="1"/>
  <c r="Y23" i="1" s="1"/>
  <c r="Z30" i="1"/>
  <c r="Z26" i="1"/>
  <c r="Z22" i="1"/>
  <c r="Z21" i="1"/>
  <c r="Z17" i="1"/>
  <c r="Z31" i="1"/>
  <c r="Z27" i="1"/>
  <c r="Z23" i="1"/>
  <c r="Z18" i="1"/>
  <c r="C106" i="15"/>
  <c r="C102" i="15"/>
  <c r="C105" i="15"/>
  <c r="C104" i="15"/>
  <c r="C103" i="15"/>
  <c r="C101" i="15"/>
  <c r="C107" i="15" l="1"/>
  <c r="AO56" i="1" l="1"/>
  <c r="AN60" i="1"/>
  <c r="AN59" i="1"/>
  <c r="AN58" i="1"/>
  <c r="AN55" i="1"/>
  <c r="Z135" i="1" l="1"/>
  <c r="Y135" i="1"/>
  <c r="V135" i="1"/>
  <c r="W135" i="1" s="1"/>
  <c r="U135" i="1"/>
  <c r="Z134" i="1"/>
  <c r="Y134" i="1"/>
  <c r="V134" i="1"/>
  <c r="W134" i="1" s="1"/>
  <c r="U134" i="1"/>
  <c r="Z133" i="1"/>
  <c r="Y133" i="1"/>
  <c r="V133" i="1"/>
  <c r="W133" i="1" s="1"/>
  <c r="U133" i="1"/>
  <c r="Z132" i="1"/>
  <c r="Y132" i="1"/>
  <c r="V132" i="1"/>
  <c r="W132" i="1" s="1"/>
  <c r="U132" i="1"/>
  <c r="Z131" i="1"/>
  <c r="Y131" i="1"/>
  <c r="V131" i="1"/>
  <c r="W131" i="1" s="1"/>
  <c r="U131" i="1"/>
  <c r="Z130" i="1"/>
  <c r="Y130" i="1"/>
  <c r="V130" i="1"/>
  <c r="W130" i="1" s="1"/>
  <c r="U130" i="1"/>
  <c r="Z129" i="1"/>
  <c r="Y129" i="1"/>
  <c r="V129" i="1"/>
  <c r="W129" i="1" s="1"/>
  <c r="U129" i="1"/>
  <c r="V128" i="1"/>
  <c r="W128" i="1" s="1"/>
  <c r="U128" i="1"/>
  <c r="Z128" i="1" s="1"/>
  <c r="Z105" i="1"/>
  <c r="Y105" i="1"/>
  <c r="V105" i="1"/>
  <c r="W105" i="1" s="1"/>
  <c r="U105" i="1"/>
  <c r="Z104" i="1"/>
  <c r="Y104" i="1"/>
  <c r="V104" i="1"/>
  <c r="W104" i="1" s="1"/>
  <c r="U104" i="1"/>
  <c r="Z103" i="1"/>
  <c r="Y103" i="1"/>
  <c r="V103" i="1"/>
  <c r="W103" i="1" s="1"/>
  <c r="U103" i="1"/>
  <c r="Z102" i="1"/>
  <c r="Y102" i="1"/>
  <c r="V102" i="1"/>
  <c r="W102" i="1" s="1"/>
  <c r="U102" i="1"/>
  <c r="V83" i="1"/>
  <c r="W83" i="1" s="1"/>
  <c r="U83" i="1"/>
  <c r="Z83" i="1" s="1"/>
  <c r="X133" i="1" l="1"/>
  <c r="X135" i="1"/>
  <c r="X130" i="1"/>
  <c r="X102" i="1"/>
  <c r="X104" i="1"/>
  <c r="X131" i="1"/>
  <c r="X105" i="1"/>
  <c r="X132" i="1"/>
  <c r="X129" i="1"/>
  <c r="X134" i="1"/>
  <c r="X83" i="1"/>
  <c r="Y83" i="1" s="1"/>
  <c r="X128" i="1"/>
  <c r="Y128" i="1" s="1"/>
  <c r="X103" i="1"/>
  <c r="V127" i="1" l="1"/>
  <c r="W127" i="1" s="1"/>
  <c r="U127" i="1"/>
  <c r="Z127" i="1" s="1"/>
  <c r="V126" i="1"/>
  <c r="W126" i="1" s="1"/>
  <c r="U126" i="1"/>
  <c r="Z126" i="1" s="1"/>
  <c r="V125" i="1"/>
  <c r="W125" i="1" s="1"/>
  <c r="U125" i="1"/>
  <c r="Z125" i="1" s="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V82" i="1"/>
  <c r="W82" i="1" s="1"/>
  <c r="U82" i="1"/>
  <c r="Z82" i="1" s="1"/>
  <c r="Z81" i="1"/>
  <c r="Y81" i="1"/>
  <c r="V81" i="1"/>
  <c r="W81" i="1" s="1"/>
  <c r="U81" i="1"/>
  <c r="V80" i="1"/>
  <c r="W80" i="1" s="1"/>
  <c r="U80" i="1"/>
  <c r="Z80" i="1" s="1"/>
  <c r="V79" i="1"/>
  <c r="W79" i="1" s="1"/>
  <c r="U79" i="1"/>
  <c r="Z79" i="1" s="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X85" i="1" l="1"/>
  <c r="X89" i="1"/>
  <c r="X74" i="1"/>
  <c r="X78" i="1"/>
  <c r="X121" i="1"/>
  <c r="X123" i="1"/>
  <c r="X125" i="1"/>
  <c r="Y125" i="1" s="1"/>
  <c r="X127" i="1"/>
  <c r="Y127" i="1" s="1"/>
  <c r="X67" i="1"/>
  <c r="X69" i="1"/>
  <c r="X82" i="1"/>
  <c r="Y82" i="1" s="1"/>
  <c r="X106" i="1"/>
  <c r="X114" i="1"/>
  <c r="X70" i="1"/>
  <c r="X90" i="1"/>
  <c r="X109" i="1"/>
  <c r="X113" i="1"/>
  <c r="X73" i="1"/>
  <c r="X75" i="1"/>
  <c r="X79" i="1"/>
  <c r="Y79" i="1" s="1"/>
  <c r="X117" i="1"/>
  <c r="X116" i="1"/>
  <c r="X86" i="1"/>
  <c r="X115" i="1"/>
  <c r="X84" i="1"/>
  <c r="X120" i="1"/>
  <c r="X122" i="1"/>
  <c r="X107" i="1"/>
  <c r="X81" i="1"/>
  <c r="X112" i="1"/>
  <c r="X76" i="1"/>
  <c r="X80" i="1"/>
  <c r="Y80" i="1" s="1"/>
  <c r="X111" i="1"/>
  <c r="X68" i="1"/>
  <c r="X77" i="1"/>
  <c r="X108" i="1"/>
  <c r="X124" i="1"/>
  <c r="X72" i="1"/>
  <c r="X88" i="1"/>
  <c r="X119" i="1"/>
  <c r="X71" i="1"/>
  <c r="X87" i="1"/>
  <c r="X118" i="1"/>
  <c r="X110" i="1"/>
  <c r="X126" i="1"/>
  <c r="Y126" i="1" s="1"/>
  <c r="V16" i="1"/>
  <c r="V32" i="1"/>
  <c r="V91" i="1"/>
  <c r="V92" i="1"/>
  <c r="V93" i="1"/>
  <c r="V33" i="1"/>
  <c r="V34" i="1"/>
  <c r="V35" i="1"/>
  <c r="V40" i="1"/>
  <c r="V9" i="1"/>
  <c r="V41" i="1"/>
  <c r="V42" i="1"/>
  <c r="V43" i="1"/>
  <c r="V44" i="1"/>
  <c r="V10" i="1"/>
  <c r="V45" i="1"/>
  <c r="V36" i="1"/>
  <c r="V37" i="1"/>
  <c r="V46" i="1"/>
  <c r="V47" i="1"/>
  <c r="V11" i="1"/>
  <c r="V12" i="1"/>
  <c r="V48" i="1"/>
  <c r="V49" i="1"/>
  <c r="V50" i="1"/>
  <c r="V51" i="1"/>
  <c r="V13" i="1"/>
  <c r="V52" i="1"/>
  <c r="V53" i="1"/>
  <c r="V14" i="1"/>
  <c r="V94" i="1"/>
  <c r="V95" i="1"/>
  <c r="V54" i="1"/>
  <c r="V55" i="1"/>
  <c r="V56" i="1"/>
  <c r="V57" i="1"/>
  <c r="V96" i="1"/>
  <c r="V97" i="1"/>
  <c r="V58" i="1"/>
  <c r="V59" i="1"/>
  <c r="V60" i="1"/>
  <c r="V38" i="1"/>
  <c r="V98" i="1"/>
  <c r="V99" i="1"/>
  <c r="V61" i="1"/>
  <c r="V62" i="1"/>
  <c r="V63" i="1"/>
  <c r="V64" i="1"/>
  <c r="V100" i="1"/>
  <c r="V101" i="1"/>
  <c r="V65" i="1"/>
  <c r="V39" i="1"/>
  <c r="V66" i="1"/>
  <c r="V15" i="1"/>
  <c r="W15" i="1" s="1"/>
  <c r="U16" i="1"/>
  <c r="U32" i="1"/>
  <c r="U91" i="1"/>
  <c r="U92" i="1"/>
  <c r="U93" i="1"/>
  <c r="U33" i="1"/>
  <c r="U34" i="1"/>
  <c r="U35" i="1"/>
  <c r="U40" i="1"/>
  <c r="U9" i="1"/>
  <c r="U41" i="1"/>
  <c r="U42" i="1"/>
  <c r="U43" i="1"/>
  <c r="U44" i="1"/>
  <c r="U10" i="1"/>
  <c r="U45" i="1"/>
  <c r="U36" i="1"/>
  <c r="U37" i="1"/>
  <c r="U46" i="1"/>
  <c r="U47" i="1"/>
  <c r="U11" i="1"/>
  <c r="U12" i="1"/>
  <c r="U48" i="1"/>
  <c r="U49" i="1"/>
  <c r="U50" i="1"/>
  <c r="U51" i="1"/>
  <c r="U13" i="1"/>
  <c r="U52" i="1"/>
  <c r="U53" i="1"/>
  <c r="U14" i="1"/>
  <c r="U94" i="1"/>
  <c r="U95" i="1"/>
  <c r="U54" i="1"/>
  <c r="U55" i="1"/>
  <c r="U56" i="1"/>
  <c r="U57" i="1"/>
  <c r="U96" i="1"/>
  <c r="U97" i="1"/>
  <c r="U58" i="1"/>
  <c r="U59" i="1"/>
  <c r="U60" i="1"/>
  <c r="U38" i="1"/>
  <c r="U98" i="1"/>
  <c r="U99" i="1"/>
  <c r="U61" i="1"/>
  <c r="U62" i="1"/>
  <c r="U63" i="1"/>
  <c r="U64" i="1"/>
  <c r="U100" i="1"/>
  <c r="U101" i="1"/>
  <c r="U65" i="1"/>
  <c r="U39" i="1"/>
  <c r="U66" i="1"/>
  <c r="U15" i="1"/>
  <c r="V136" i="1" l="1"/>
  <c r="U136" i="1"/>
  <c r="Z16" i="1"/>
  <c r="Z32" i="1"/>
  <c r="Z91" i="1"/>
  <c r="Z92" i="1"/>
  <c r="Z93" i="1"/>
  <c r="Z33" i="1"/>
  <c r="Z34" i="1"/>
  <c r="Z35" i="1"/>
  <c r="Z40" i="1"/>
  <c r="Z9" i="1"/>
  <c r="Z41" i="1"/>
  <c r="Z42" i="1"/>
  <c r="Z43" i="1"/>
  <c r="Z44" i="1"/>
  <c r="Z10" i="1"/>
  <c r="Z45" i="1"/>
  <c r="Z36" i="1"/>
  <c r="Z37" i="1"/>
  <c r="Z46" i="1"/>
  <c r="Z47" i="1"/>
  <c r="Z11" i="1"/>
  <c r="Z12" i="1"/>
  <c r="Z48" i="1"/>
  <c r="Z49" i="1"/>
  <c r="Z50" i="1"/>
  <c r="Z51" i="1"/>
  <c r="Z13" i="1"/>
  <c r="Z52" i="1"/>
  <c r="Z53" i="1"/>
  <c r="Z14" i="1"/>
  <c r="Z94" i="1"/>
  <c r="Z95" i="1"/>
  <c r="Z54" i="1"/>
  <c r="Z55" i="1"/>
  <c r="Z56" i="1"/>
  <c r="Z57" i="1"/>
  <c r="Z96" i="1"/>
  <c r="Z97" i="1"/>
  <c r="Z58" i="1"/>
  <c r="Z59" i="1"/>
  <c r="Z60" i="1"/>
  <c r="Z38" i="1"/>
  <c r="Z98" i="1"/>
  <c r="Z99" i="1"/>
  <c r="Z61" i="1"/>
  <c r="Z62" i="1"/>
  <c r="Z63" i="1"/>
  <c r="Z64" i="1"/>
  <c r="Z100" i="1"/>
  <c r="Z101" i="1"/>
  <c r="Z65" i="1"/>
  <c r="Z39" i="1"/>
  <c r="Z66" i="1"/>
  <c r="W16" i="1"/>
  <c r="W32" i="1"/>
  <c r="W91" i="1"/>
  <c r="W92" i="1"/>
  <c r="W93" i="1"/>
  <c r="W33" i="1"/>
  <c r="W34" i="1"/>
  <c r="W35" i="1"/>
  <c r="W40" i="1"/>
  <c r="W9" i="1"/>
  <c r="W41" i="1"/>
  <c r="W42" i="1"/>
  <c r="W43" i="1"/>
  <c r="W44" i="1"/>
  <c r="W10" i="1"/>
  <c r="W45" i="1"/>
  <c r="W36" i="1"/>
  <c r="W37" i="1"/>
  <c r="W46" i="1"/>
  <c r="W47" i="1"/>
  <c r="W11" i="1"/>
  <c r="W12" i="1"/>
  <c r="W48" i="1"/>
  <c r="W49" i="1"/>
  <c r="W50" i="1"/>
  <c r="W51" i="1"/>
  <c r="W13" i="1"/>
  <c r="W52" i="1"/>
  <c r="W53" i="1"/>
  <c r="W14" i="1"/>
  <c r="W94" i="1"/>
  <c r="W95" i="1"/>
  <c r="W54" i="1"/>
  <c r="W55" i="1"/>
  <c r="W56" i="1"/>
  <c r="W57" i="1"/>
  <c r="W96" i="1"/>
  <c r="W97" i="1"/>
  <c r="W58" i="1"/>
  <c r="W59" i="1"/>
  <c r="W60" i="1"/>
  <c r="W38" i="1"/>
  <c r="W98" i="1"/>
  <c r="W99" i="1"/>
  <c r="W61" i="1"/>
  <c r="W62" i="1"/>
  <c r="W63" i="1"/>
  <c r="W64" i="1"/>
  <c r="W100" i="1"/>
  <c r="W101" i="1"/>
  <c r="W65" i="1"/>
  <c r="W39" i="1"/>
  <c r="W66" i="1"/>
  <c r="W136" i="1" l="1"/>
  <c r="Y100" i="1"/>
  <c r="X100" i="1"/>
  <c r="Y96" i="1"/>
  <c r="X96" i="1"/>
  <c r="X13" i="1"/>
  <c r="Y13" i="1" s="1"/>
  <c r="X46" i="1"/>
  <c r="Y46" i="1" s="1"/>
  <c r="X40" i="1"/>
  <c r="Y40" i="1" s="1"/>
  <c r="X65" i="1"/>
  <c r="Y65" i="1" s="1"/>
  <c r="X64" i="1"/>
  <c r="Y64" i="1" s="1"/>
  <c r="Y99" i="1"/>
  <c r="X99" i="1"/>
  <c r="X59" i="1"/>
  <c r="Y59" i="1" s="1"/>
  <c r="X57" i="1"/>
  <c r="Y57" i="1" s="1"/>
  <c r="Y94" i="1"/>
  <c r="X94" i="1"/>
  <c r="X51" i="1"/>
  <c r="Y51" i="1" s="1"/>
  <c r="X12" i="1"/>
  <c r="Y12" i="1" s="1"/>
  <c r="X37" i="1"/>
  <c r="Y37" i="1" s="1"/>
  <c r="X42" i="1"/>
  <c r="Y42" i="1" s="1"/>
  <c r="X35" i="1"/>
  <c r="Y35" i="1" s="1"/>
  <c r="Y91" i="1"/>
  <c r="X91" i="1"/>
  <c r="X32" i="1"/>
  <c r="Y32" i="1" s="1"/>
  <c r="X39" i="1"/>
  <c r="Y39" i="1" s="1"/>
  <c r="X60" i="1"/>
  <c r="Y60" i="1" s="1"/>
  <c r="Y95" i="1"/>
  <c r="X95" i="1"/>
  <c r="X48" i="1"/>
  <c r="Y48" i="1" s="1"/>
  <c r="X43" i="1"/>
  <c r="Y43" i="1" s="1"/>
  <c r="X33" i="1"/>
  <c r="Y33" i="1" s="1"/>
  <c r="Y98" i="1"/>
  <c r="X98" i="1"/>
  <c r="X58" i="1"/>
  <c r="Y58" i="1" s="1"/>
  <c r="X56" i="1"/>
  <c r="Y56" i="1" s="1"/>
  <c r="X53" i="1"/>
  <c r="Y53" i="1" s="1"/>
  <c r="X50" i="1"/>
  <c r="Y50" i="1" s="1"/>
  <c r="X11" i="1"/>
  <c r="Y11" i="1" s="1"/>
  <c r="X36" i="1"/>
  <c r="Y36" i="1" s="1"/>
  <c r="X41" i="1"/>
  <c r="Y41" i="1" s="1"/>
  <c r="X34" i="1"/>
  <c r="Y34" i="1" s="1"/>
  <c r="Y93" i="1"/>
  <c r="X93" i="1"/>
  <c r="X61" i="1"/>
  <c r="Y61" i="1" s="1"/>
  <c r="X14" i="1"/>
  <c r="Y14" i="1" s="1"/>
  <c r="X10" i="1"/>
  <c r="Y10" i="1" s="1"/>
  <c r="X63" i="1"/>
  <c r="Y63" i="1" s="1"/>
  <c r="X66" i="1"/>
  <c r="Y66" i="1" s="1"/>
  <c r="Y101" i="1"/>
  <c r="X101" i="1"/>
  <c r="X62" i="1"/>
  <c r="Y62" i="1" s="1"/>
  <c r="X38" i="1"/>
  <c r="Y38" i="1" s="1"/>
  <c r="Y97" i="1"/>
  <c r="X97" i="1"/>
  <c r="X55" i="1"/>
  <c r="Y55" i="1" s="1"/>
  <c r="X54" i="1"/>
  <c r="Y54" i="1" s="1"/>
  <c r="X52" i="1"/>
  <c r="Y52" i="1" s="1"/>
  <c r="X49" i="1"/>
  <c r="Y49" i="1" s="1"/>
  <c r="X47" i="1"/>
  <c r="Y47" i="1" s="1"/>
  <c r="X45" i="1"/>
  <c r="Y45" i="1" s="1"/>
  <c r="X44" i="1"/>
  <c r="Y44" i="1" s="1"/>
  <c r="X9" i="1"/>
  <c r="Y92" i="1"/>
  <c r="X92" i="1"/>
  <c r="X16" i="1"/>
  <c r="Y16" i="1" s="1"/>
  <c r="G13" i="8"/>
  <c r="G15" i="8"/>
  <c r="G20" i="8"/>
  <c r="F13" i="8"/>
  <c r="F20" i="8"/>
  <c r="Y9" i="1" l="1"/>
  <c r="X15" i="1"/>
  <c r="X136" i="1" s="1"/>
  <c r="Y15" i="1" l="1"/>
  <c r="Y136" i="1" s="1"/>
  <c r="Z15" i="1"/>
  <c r="Z136"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SARA.MOYANO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Q8" authorId="1" shapeId="0" xr:uid="{BDEF5279-F4FD-44FB-9A43-B0D02E03707E}">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N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AO8" authorId="1" shapeId="0" xr:uid="{62697DC6-9149-4D2F-8FCD-4CC154E41475}">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AN22" authorId="1" shapeId="0" xr:uid="{D708823D-6CE6-4260-AE87-E542E22CA13D}">
      <text>
        <r>
          <rPr>
            <b/>
            <sz val="9"/>
            <color indexed="81"/>
            <rFont val="Tahoma"/>
            <family val="2"/>
          </rPr>
          <t>FRANCISCO.ROMERO:</t>
        </r>
        <r>
          <rPr>
            <sz val="9"/>
            <color indexed="81"/>
            <rFont val="Tahoma"/>
            <family val="2"/>
          </rPr>
          <t xml:space="preserve">
Ver fores 2019IE79773 seguimiento</t>
        </r>
      </text>
    </comment>
    <comment ref="AN26" authorId="1" shapeId="0" xr:uid="{C0744F93-9D1F-49BF-A77D-2F2E2BA65F27}">
      <text>
        <r>
          <rPr>
            <b/>
            <sz val="9"/>
            <color indexed="81"/>
            <rFont val="Tahoma"/>
            <family val="2"/>
          </rPr>
          <t>FRANCISCO.ROMERO:</t>
        </r>
        <r>
          <rPr>
            <sz val="9"/>
            <color indexed="81"/>
            <rFont val="Tahoma"/>
            <family val="2"/>
          </rPr>
          <t xml:space="preserve">
Ver forest 2019IE76595 SER soportes</t>
        </r>
      </text>
    </comment>
    <comment ref="AM33" authorId="1" shapeId="0" xr:uid="{FBBD01D8-BD0A-489B-9B7B-55A4AF623955}">
      <text>
        <r>
          <rPr>
            <b/>
            <sz val="9"/>
            <color indexed="81"/>
            <rFont val="Tahoma"/>
            <family val="2"/>
          </rPr>
          <t>FRANCISCO.ROMERO:</t>
        </r>
        <r>
          <rPr>
            <sz val="9"/>
            <color indexed="81"/>
            <rFont val="Tahoma"/>
            <family val="2"/>
          </rPr>
          <t xml:space="preserve">
andrea romero:
La DCA remite información y soportes con 2018IE23324  del 2018-02-08. SE encuentran pendientes de sistematización de procedimientos  (EVIDENCIA – HALLAZGO 2.3.1.2.3.1. sistematización recibo Pagos por anticipado)</t>
        </r>
      </text>
    </comment>
    <comment ref="AK42" authorId="1" shapeId="0" xr:uid="{AFD83773-5008-43BB-A870-E45244C1F3B6}">
      <text>
        <r>
          <rPr>
            <b/>
            <sz val="9"/>
            <color indexed="81"/>
            <rFont val="Tahoma"/>
            <family val="2"/>
          </rPr>
          <t>FRANCISCO.ROMERO:</t>
        </r>
        <r>
          <rPr>
            <sz val="9"/>
            <color indexed="81"/>
            <rFont val="Tahoma"/>
            <family val="2"/>
          </rPr>
          <t xml:space="preserve">
mediante rad 2018IE244875 de 19-10-2018 la SGCD solicita el PM y su seguimiento</t>
        </r>
      </text>
    </comment>
    <comment ref="AK43" authorId="1" shapeId="0" xr:uid="{40DC1DDA-9D47-491D-9C42-397802CF2C92}">
      <text>
        <r>
          <rPr>
            <b/>
            <sz val="9"/>
            <color indexed="81"/>
            <rFont val="Tahoma"/>
            <family val="2"/>
          </rPr>
          <t>FRANCISCO.ROMERO:</t>
        </r>
        <r>
          <rPr>
            <sz val="9"/>
            <color indexed="81"/>
            <rFont val="Tahoma"/>
            <family val="2"/>
          </rPr>
          <t xml:space="preserve">
mediante rad 2018IE244875 de 19-10-2018 la SGCD solicita el PM y su seguimiento</t>
        </r>
      </text>
    </comment>
    <comment ref="AK60" authorId="2" shapeId="0" xr:uid="{99F00797-DB32-4D28-8D88-241B3CBF0569}">
      <text>
        <r>
          <rPr>
            <b/>
            <sz val="9"/>
            <color indexed="81"/>
            <rFont val="Tahoma"/>
            <family val="2"/>
          </rPr>
          <t>francisco favor revisar la accion porque DGC dice que esa no es</t>
        </r>
        <r>
          <rPr>
            <sz val="9"/>
            <color indexed="81"/>
            <rFont val="Tahoma"/>
            <family val="2"/>
          </rPr>
          <t xml:space="preserve">
</t>
        </r>
      </text>
    </comment>
    <comment ref="AM60" authorId="1" shapeId="0" xr:uid="{AFA3E0DE-6354-460B-9462-73BBFE5AEE74}">
      <text>
        <r>
          <rPr>
            <b/>
            <sz val="9"/>
            <color indexed="81"/>
            <rFont val="Tahoma"/>
            <family val="2"/>
          </rPr>
          <t>FRANCISCO.ROMERO:</t>
        </r>
        <r>
          <rPr>
            <sz val="9"/>
            <color indexed="81"/>
            <rFont val="Tahoma"/>
            <family val="2"/>
          </rPr>
          <t xml:space="preserve">
mediante rad 2018IE244875 de 19-10-2018 la SGCD solicita el PM y su seguimiento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FRANCISCO.ROMERO</author>
  </authors>
  <commentList>
    <comment ref="D255" authorId="0" shapeId="0" xr:uid="{67E5F0F7-67FB-42B1-810E-79A5F7A03922}">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<sst xmlns="http://schemas.openxmlformats.org/spreadsheetml/2006/main" count="3292" uniqueCount="1009">
  <si>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</si>
  <si>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</si>
  <si>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</si>
  <si>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</si>
  <si>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</si>
  <si>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</si>
  <si>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</si>
  <si>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</si>
  <si>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</si>
  <si>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</si>
  <si>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</si>
  <si>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</si>
  <si>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</si>
  <si>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</si>
  <si>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</si>
  <si>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</si>
  <si>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</si>
  <si>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</si>
  <si>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</si>
  <si>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</si>
  <si>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</si>
  <si>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</si>
  <si>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</si>
  <si>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</si>
  <si>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</si>
  <si>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</si>
  <si>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</si>
  <si>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</si>
  <si>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</si>
  <si>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</si>
  <si>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</si>
  <si>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</si>
  <si>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</si>
  <si>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</si>
  <si>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</si>
  <si>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</si>
  <si>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</si>
  <si>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</si>
  <si>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</si>
  <si>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</si>
  <si>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</si>
  <si>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</si>
  <si>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</si>
  <si>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</si>
  <si>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</si>
  <si>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</si>
  <si>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</si>
  <si>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</si>
  <si>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</si>
  <si>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</si>
  <si>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</si>
  <si>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</si>
  <si>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</si>
  <si>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</si>
  <si>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</si>
  <si>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</si>
  <si>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</si>
  <si>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</si>
  <si>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</si>
  <si>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</si>
  <si>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</si>
  <si>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</si>
  <si>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</si>
  <si>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</si>
  <si>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</si>
  <si>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</si>
  <si>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</si>
  <si>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</si>
  <si>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</si>
  <si>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</si>
  <si>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</si>
  <si>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</si>
  <si>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</si>
  <si>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</si>
  <si>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</si>
  <si>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</si>
  <si>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</si>
  <si>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</si>
  <si>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</si>
  <si>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</si>
  <si>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</si>
  <si>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</si>
  <si>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</si>
  <si>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</si>
  <si>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</si>
  <si>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</si>
  <si>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</si>
  <si>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</si>
  <si>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</si>
  <si>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</si>
  <si>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</si>
  <si>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</si>
  <si>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</si>
  <si>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</si>
  <si>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</si>
  <si>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</si>
  <si>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</si>
  <si>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</si>
  <si>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</si>
  <si>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</si>
  <si>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</si>
  <si>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</si>
  <si>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</si>
  <si>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</si>
  <si>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</si>
  <si>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</si>
  <si>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</si>
  <si>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</si>
  <si>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</si>
  <si>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</si>
  <si>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</si>
  <si>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</si>
  <si>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</si>
  <si>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</si>
  <si>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</si>
  <si>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</si>
  <si>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</si>
  <si>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</si>
  <si>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</si>
  <si>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</si>
  <si>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</si>
  <si>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</si>
  <si>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</si>
  <si>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</si>
  <si>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</si>
  <si>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</si>
  <si>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</si>
  <si>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</si>
  <si>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</si>
  <si>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</si>
  <si>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</si>
  <si>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</si>
  <si>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</si>
  <si>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</si>
  <si>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</si>
  <si>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</si>
  <si>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</si>
  <si>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</si>
  <si>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</si>
  <si>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</si>
  <si>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</si>
  <si>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</si>
  <si>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</si>
  <si>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</si>
  <si>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</si>
  <si>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</si>
  <si>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</si>
  <si>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</si>
  <si>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</si>
  <si>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</si>
  <si>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</si>
  <si>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</si>
  <si>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</si>
  <si>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</si>
  <si>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</si>
  <si>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</si>
  <si>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</si>
  <si>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</si>
  <si>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</si>
  <si>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</si>
  <si>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</si>
  <si>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</si>
  <si>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</si>
  <si>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</si>
  <si>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</si>
  <si>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</si>
  <si>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</si>
  <si>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</si>
  <si>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</si>
  <si>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</si>
  <si>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</si>
  <si>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</si>
  <si>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</si>
  <si>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</si>
  <si>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</si>
  <si>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</si>
  <si>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</si>
  <si>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</si>
  <si>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</si>
  <si>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</si>
  <si>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</si>
  <si>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</si>
  <si>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</si>
  <si>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</si>
  <si>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</si>
  <si>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</si>
  <si>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</si>
  <si>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</si>
  <si>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</si>
  <si>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</si>
  <si>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</si>
  <si>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</si>
  <si>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</si>
  <si>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</si>
  <si>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</si>
  <si>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</si>
  <si>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</si>
  <si>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</si>
  <si>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</si>
  <si>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</si>
  <si>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</si>
  <si>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</si>
  <si>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</si>
  <si>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</si>
  <si>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</si>
  <si>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</si>
  <si>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</si>
  <si>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</si>
  <si>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</si>
  <si>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</si>
  <si>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</si>
  <si>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</si>
  <si>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</si>
  <si>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</si>
  <si>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</si>
  <si>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</si>
  <si>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</si>
  <si>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</si>
  <si>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</si>
  <si>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</si>
  <si>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</si>
  <si>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</si>
  <si>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</si>
  <si>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</si>
  <si>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</si>
  <si>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</si>
  <si>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</si>
  <si>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</si>
  <si>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</si>
  <si>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</si>
  <si>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</si>
  <si>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</si>
  <si>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</si>
  <si>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</si>
  <si>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</si>
  <si>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</si>
  <si>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</si>
  <si>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</si>
  <si>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</si>
  <si>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</si>
  <si>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</si>
  <si>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</si>
  <si>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</si>
  <si>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</si>
  <si>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</si>
  <si>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</si>
  <si>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</si>
  <si>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</si>
  <si>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</si>
  <si>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</si>
  <si>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</si>
  <si>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</si>
  <si>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</si>
  <si>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</si>
  <si>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</si>
  <si>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</si>
  <si>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</si>
  <si>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</si>
  <si>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</si>
  <si>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</si>
  <si>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</si>
  <si>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</si>
  <si>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</si>
  <si>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</si>
  <si>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</si>
  <si>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</si>
  <si>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</si>
  <si>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</si>
  <si>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</si>
  <si>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</si>
  <si>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</si>
  <si>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</si>
  <si>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</si>
  <si>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</si>
  <si>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</si>
  <si>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</si>
  <si>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</si>
  <si>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</si>
  <si>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</si>
  <si>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</si>
  <si>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</si>
  <si>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</si>
  <si>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</si>
  <si>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</si>
  <si>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</si>
  <si>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</si>
  <si>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</si>
  <si>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</si>
  <si>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</si>
  <si>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</si>
  <si>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</si>
  <si>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</si>
  <si>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</si>
  <si>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</si>
  <si>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</si>
  <si>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</si>
  <si>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</si>
  <si>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</si>
  <si>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</si>
  <si>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</si>
  <si>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</si>
  <si>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</si>
  <si>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</si>
  <si>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</si>
  <si>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</si>
  <si>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</si>
  <si>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</si>
  <si>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</si>
  <si>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</si>
  <si>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</si>
  <si>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</si>
  <si>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</si>
  <si>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</si>
  <si>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</si>
  <si>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</si>
  <si>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</si>
  <si>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</si>
  <si>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</si>
  <si>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</si>
  <si>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</si>
  <si>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</si>
  <si>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</si>
  <si>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</si>
  <si>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</si>
  <si>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</si>
  <si>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</si>
  <si>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</si>
  <si>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</si>
  <si>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</si>
  <si>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</si>
  <si>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</si>
  <si>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</si>
  <si>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</si>
  <si>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</si>
  <si>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</si>
  <si>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</si>
  <si>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</si>
  <si>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</si>
  <si>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</si>
  <si>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</si>
  <si>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</si>
  <si>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</si>
  <si>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</si>
  <si>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</si>
  <si>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</si>
  <si>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</si>
  <si>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</si>
  <si>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</si>
  <si>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</si>
  <si>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</si>
  <si>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</si>
  <si>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</si>
  <si>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</si>
  <si>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</si>
  <si>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</si>
  <si>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</si>
  <si>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</si>
  <si>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</si>
  <si>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</si>
  <si>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</si>
  <si>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</si>
  <si>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</si>
  <si>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</si>
  <si>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</si>
  <si>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</si>
  <si>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</si>
  <si>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</si>
  <si>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</si>
  <si>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</si>
  <si>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</si>
  <si>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</si>
  <si>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</si>
  <si>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</si>
  <si>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</si>
  <si>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</si>
  <si>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</si>
  <si>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</si>
  <si>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</si>
  <si>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</si>
  <si>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</si>
  <si>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</si>
  <si>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</si>
  <si>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</si>
  <si>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</si>
  <si>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</si>
  <si>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</si>
  <si>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</si>
  <si>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</si>
  <si>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</si>
  <si>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</si>
  <si>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</si>
  <si>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</si>
  <si>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</si>
  <si>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</si>
  <si>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</si>
  <si>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</si>
  <si>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</si>
  <si>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</si>
  <si>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</si>
  <si>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</si>
  <si>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</si>
  <si>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</si>
  <si>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</si>
  <si>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</si>
  <si>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</si>
  <si>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</si>
  <si>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</si>
  <si>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</si>
  <si>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</si>
  <si>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</si>
  <si>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</si>
  <si>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</si>
  <si>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</si>
  <si>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</si>
  <si>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</si>
  <si>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</si>
  <si>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</si>
  <si>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</si>
  <si>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</si>
  <si>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</si>
  <si>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</si>
  <si>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</si>
  <si>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</si>
  <si>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</si>
  <si>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</si>
  <si>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</si>
  <si>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</si>
  <si>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</si>
  <si>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</si>
  <si>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</si>
  <si>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</si>
  <si>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</si>
  <si>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</si>
  <si>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</si>
  <si>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</si>
  <si>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</si>
  <si>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</si>
  <si>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</si>
  <si>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</si>
  <si>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</si>
  <si>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</si>
  <si>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</si>
  <si>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</si>
  <si>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</si>
  <si>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</si>
  <si>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</si>
  <si>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</si>
  <si>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</si>
  <si>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</si>
  <si>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</si>
  <si>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</si>
  <si>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</si>
  <si>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</si>
  <si>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</si>
  <si>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</si>
  <si>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</si>
  <si>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</si>
  <si>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</si>
  <si>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</si>
  <si>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</si>
  <si>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</si>
  <si>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</si>
  <si>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</si>
  <si>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</si>
  <si>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</si>
  <si>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</si>
  <si>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</si>
  <si>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</si>
  <si>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</si>
  <si>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</si>
  <si>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</si>
  <si>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</si>
  <si>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</si>
  <si>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</si>
  <si>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</si>
  <si>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</si>
  <si>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</si>
  <si>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</si>
  <si>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</si>
  <si>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</si>
  <si>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</si>
  <si>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</si>
  <si>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</si>
  <si>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</si>
  <si>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</si>
  <si>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</si>
  <si>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</si>
  <si>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</si>
  <si>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</si>
  <si>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</si>
  <si>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</si>
  <si>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</si>
  <si>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</si>
  <si>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</si>
  <si>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</si>
  <si>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</si>
  <si>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</si>
  <si>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</si>
  <si>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</si>
  <si>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</si>
  <si>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</si>
  <si>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</si>
  <si>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</si>
  <si>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</si>
  <si>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</si>
  <si>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</si>
  <si>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</si>
  <si>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</si>
  <si>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</si>
  <si>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</si>
  <si>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</si>
  <si>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</si>
  <si>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</si>
  <si>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</si>
  <si>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</si>
  <si>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</si>
  <si>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</si>
  <si>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</si>
  <si>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</si>
  <si>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</si>
  <si>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</si>
  <si>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</si>
  <si>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</si>
  <si>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</si>
  <si>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</si>
  <si>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</si>
  <si>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</si>
  <si>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</si>
  <si>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</si>
  <si>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</si>
  <si>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</si>
  <si>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</si>
  <si>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</si>
  <si>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</si>
  <si>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</si>
  <si>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</si>
  <si>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</si>
  <si>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</si>
  <si>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</si>
  <si>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</si>
  <si>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</si>
  <si>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</si>
  <si>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</si>
  <si>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</si>
  <si>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</si>
  <si>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</si>
  <si>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</si>
  <si>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</si>
  <si>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</si>
  <si>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</si>
  <si>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</si>
  <si>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</si>
  <si>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</si>
  <si>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</si>
  <si>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</si>
  <si>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</si>
  <si>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</si>
  <si>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</si>
  <si>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</si>
  <si>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</si>
  <si>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</si>
  <si>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</si>
  <si>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</si>
  <si>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</si>
  <si>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</si>
  <si>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</si>
  <si>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</si>
  <si>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</si>
  <si>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</si>
  <si>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</si>
  <si>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</si>
  <si>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</si>
  <si>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</si>
  <si>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</si>
  <si>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</si>
  <si>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</si>
  <si>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</si>
  <si>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</si>
  <si>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</si>
  <si>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</si>
  <si>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</si>
  <si>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</si>
  <si>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</si>
  <si>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</si>
  <si>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</si>
  <si>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</si>
  <si>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</si>
  <si>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</si>
  <si>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</si>
  <si>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</si>
  <si>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</si>
  <si>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</si>
  <si>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</si>
  <si>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</si>
  <si>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</si>
  <si>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</si>
  <si>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</si>
  <si>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</si>
  <si>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</si>
  <si>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</si>
  <si>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</si>
  <si>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</si>
  <si>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</si>
  <si>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</si>
  <si>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</si>
  <si>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</si>
  <si>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</si>
  <si>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</si>
  <si>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</si>
  <si>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</si>
  <si>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</si>
  <si>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</si>
  <si>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</si>
  <si>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</si>
  <si>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</si>
  <si>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</si>
  <si>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</si>
  <si>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</si>
  <si>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</si>
  <si>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</si>
  <si>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</si>
  <si>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</si>
  <si>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</si>
  <si>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</si>
  <si>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</si>
  <si>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</si>
  <si>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</si>
  <si>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</si>
  <si>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</si>
  <si>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</si>
  <si>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</si>
  <si>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</si>
  <si>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</si>
  <si>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</si>
  <si>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</si>
  <si>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</si>
  <si>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</si>
  <si>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</si>
  <si>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</si>
  <si>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</si>
  <si>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</si>
  <si>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</si>
  <si>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</si>
  <si>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</si>
  <si>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</si>
  <si>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</si>
  <si>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</si>
  <si>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</si>
  <si>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</si>
  <si>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</si>
  <si>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</si>
  <si>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</si>
  <si>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</si>
  <si>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</si>
  <si>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</si>
  <si>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</si>
  <si>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</si>
  <si>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</si>
  <si>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</si>
  <si>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</si>
  <si>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</si>
  <si>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</si>
  <si>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</si>
  <si>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</si>
  <si>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</si>
  <si>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</si>
  <si>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</si>
  <si>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</si>
  <si>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</si>
  <si>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</si>
  <si>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</si>
  <si>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</si>
  <si>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</si>
  <si>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</si>
  <si>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</si>
  <si>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</si>
  <si>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</si>
  <si>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</si>
  <si>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</si>
  <si>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</si>
  <si>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</si>
  <si>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</si>
  <si>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</si>
  <si>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</si>
  <si>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</si>
  <si>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</si>
  <si>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</si>
  <si>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</si>
  <si>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</si>
  <si>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</si>
  <si>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</si>
  <si>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</si>
  <si>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</si>
  <si>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</si>
  <si>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</si>
  <si>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</si>
  <si>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</si>
  <si>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</si>
  <si>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</si>
  <si>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</si>
  <si>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</si>
  <si>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</si>
  <si>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</si>
  <si>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</si>
  <si>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</si>
  <si>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</si>
  <si>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</si>
  <si>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</si>
  <si>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</si>
  <si>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</si>
  <si>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</si>
  <si>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</si>
  <si>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</si>
  <si>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</si>
  <si>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</si>
  <si>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</si>
  <si>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</si>
  <si>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</si>
  <si>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</si>
  <si>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</si>
  <si>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</si>
  <si>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</si>
  <si>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</si>
  <si>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</si>
  <si>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</si>
  <si>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</si>
  <si>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</si>
  <si>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</si>
  <si>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</si>
  <si>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</si>
  <si>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</si>
  <si>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</si>
  <si>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</si>
  <si>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</si>
  <si>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</si>
  <si>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</si>
  <si>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</si>
  <si>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</si>
  <si>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</si>
  <si>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</si>
  <si>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</si>
  <si>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</si>
  <si>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</si>
  <si>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</si>
  <si>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</si>
  <si>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</si>
  <si>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</si>
  <si>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</si>
  <si>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</si>
  <si>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</si>
  <si>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</si>
  <si>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</si>
  <si>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</si>
  <si>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</si>
  <si>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</si>
  <si>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</si>
  <si>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</si>
  <si>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</si>
  <si>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</si>
  <si>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</si>
  <si>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</si>
  <si>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</si>
  <si>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</si>
  <si>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</si>
  <si>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</si>
  <si>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</si>
  <si>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</si>
  <si>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</si>
  <si>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</si>
  <si>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</si>
  <si>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</si>
  <si>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</si>
  <si>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rad 2018IE244875 de 19-10-2018 la SGCD solicita el PM y su seguimiento</t>
  </si>
  <si>
    <t>2017 2017</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</si>
  <si>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</si>
  <si>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</si>
  <si>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</si>
  <si>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</si>
  <si>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</si>
  <si>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</si>
  <si>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</si>
  <si>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</si>
  <si>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 xml:space="preserve"> </t>
  </si>
  <si>
    <t>Cant</t>
  </si>
  <si>
    <t>(Varios elementos)</t>
  </si>
  <si>
    <t>FILA_119</t>
  </si>
  <si>
    <t>FILA_118</t>
  </si>
  <si>
    <t>FILA_117</t>
  </si>
  <si>
    <t>FILA_116</t>
  </si>
  <si>
    <t>(36) ANÁLISIS SEGUIMIENTO ENTIDAD</t>
  </si>
  <si>
    <t>2010 2010</t>
  </si>
  <si>
    <t>2016 2016</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</si>
  <si>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</si>
  <si>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</si>
  <si>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</si>
  <si>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</si>
  <si>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</si>
  <si>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</si>
  <si>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</si>
  <si>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</si>
  <si>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</si>
  <si>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</si>
  <si>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</si>
  <si>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</si>
  <si>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</si>
  <si>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</si>
  <si>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</si>
  <si>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</si>
  <si>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</si>
  <si>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</si>
  <si>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</si>
  <si>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</si>
  <si>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</si>
  <si>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</si>
  <si>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</si>
  <si>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</si>
  <si>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</si>
  <si>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</si>
  <si>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</si>
  <si>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 xml:space="preserve">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t>
  </si>
  <si>
    <t>Cumplimiento de publicaciones</t>
  </si>
  <si>
    <t>No. de publicaciones ejecutadas / No. de publicaciones a realizar</t>
  </si>
  <si>
    <t>FILA_120</t>
  </si>
  <si>
    <t>FILA_121</t>
  </si>
  <si>
    <t>FILA_122</t>
  </si>
  <si>
    <t>FILA_123</t>
  </si>
  <si>
    <t>FILA_124</t>
  </si>
  <si>
    <t>FILA_125</t>
  </si>
  <si>
    <t>FILA_126</t>
  </si>
  <si>
    <t>FILA_127</t>
  </si>
  <si>
    <t>Acciones a 31-dic-2018 por proceso</t>
  </si>
  <si>
    <t>DCA - Dirección de Control Ambiental</t>
  </si>
  <si>
    <t>SGCD -Subsecretaria General y de Control Disciplinario</t>
  </si>
  <si>
    <t>SGCD -Subsecretaria General y de Control Disciplinario, apoya la SC-DGC</t>
  </si>
  <si>
    <t>DPSIA -Todas las dependencias</t>
  </si>
  <si>
    <t>Francisco Romero</t>
  </si>
  <si>
    <t>Miguel Pardo</t>
  </si>
  <si>
    <t>Sonia Tamayo</t>
  </si>
  <si>
    <t>Sara Moyano</t>
  </si>
  <si>
    <t>Auditor OCI</t>
  </si>
  <si>
    <t>PLANES DE MANEJO FORMULADOS</t>
  </si>
  <si>
    <t>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t>
  </si>
  <si>
    <t>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t>
  </si>
  <si>
    <t>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t>
  </si>
  <si>
    <t xml:space="preserve">La DGC reportó mediante correo electronico que solicitó a la SGCD la modificación del procedimiento 126PA04-PR37 V 4,0 Suscripción y legalización de contratos mediante el radicado 2018IE269138, el cual se encuentra en tramite.  </t>
  </si>
  <si>
    <t>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t>
  </si>
  <si>
    <t>La DGC mediante correo electronico de fecha 15/01/19 informó que el día 5/03/18 se suscribió el modificatorio 2 y prórroga 2 del convenio 1525 de 2016, con la CAR y Conservation International Foundation, documento que fue verificado.</t>
  </si>
  <si>
    <t>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t>
  </si>
  <si>
    <t>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t>
  </si>
  <si>
    <t>2019-01-21, se encuentra en revisión el procedimiento código 126PM02PR13 versión 5 "Formulación, ajustes y/o Actualizaciones de los Planes de Manejo Ambiental de las Áreas Protegidas del Distrital Capital”, pendiente revisión final y cargue en el sistema ISOlucion.</t>
  </si>
  <si>
    <t xml:space="preserve">Se observa que mediante forest 2018IE290790 y 2018IE296275 la SPPA remitió procedimiento “Formulación, ajustes y/o actualizaciones de planes de manejo ambiental de las áreas protegidas del Distrito Capital- 126PM02-PR13”. versión 6. </t>
  </si>
  <si>
    <t>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Esta información se encuentra disponible para su consulta en el Drive del usuario institucional humedales@ambientebogota.gov.co.</t>
  </si>
  <si>
    <t xml:space="preserve">Se evidencia Memorando 2018IE145913  enviado por la SER  con recomendaciones a tener en cuenta en las Especificaciones Técnicas para la contratación de la Actualización Participativa de los Planes de Manejo Ambiental de los PEDH El Burro, Tibanica y Córdoba. </t>
  </si>
  <si>
    <t>Total</t>
  </si>
  <si>
    <t>(Todas)</t>
  </si>
  <si>
    <t>x</t>
  </si>
  <si>
    <t>SEGUIMIENTO OCI</t>
  </si>
  <si>
    <t>Acciones parcialmente cumplidas vigencia 2018</t>
  </si>
  <si>
    <t>Acciones para primer seguimiento 2019 corte 31-marzo-2019</t>
  </si>
  <si>
    <t>Acciones incumplidas auditoria regularidad PAD 2018 vigencia 2017</t>
  </si>
  <si>
    <t>Acciones a revisar corte 31-12-2018 a reportar SIVICOF</t>
  </si>
  <si>
    <t>Cronograma ejecución acción vigencia 2019</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</si>
  <si>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</si>
  <si>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</si>
  <si>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</si>
  <si>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</si>
  <si>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con presunta incidencia disciplinaria, por no publicar y publicación extemporánea en las diferentes plataformas del sistema de información nacional y distrital como lo son,' SECOP, PAA y SIOEAP en los contratos de prestación de servicios</t>
  </si>
  <si>
    <t>Hallazgo Administrativo por el no registro de 1.863 actos administrativos en la Cuenta de Deudores por valor de $13.481.000.086, los cuales se encuentran registrados en las Cuentas de Orden</t>
  </si>
  <si>
    <t>Avance</t>
  </si>
  <si>
    <t>Continua incumplida, se implemento control, pero la información no varia dado que son las pqr no fueron respondidas en 2018</t>
  </si>
  <si>
    <t>ok, Se avanzó en el cargue en Isolución, pendiente aprobación de la SGCD</t>
  </si>
  <si>
    <t>ok, se mantiene grado de cumplimiento, dado que las pqr son de la vigencia 2018</t>
  </si>
  <si>
    <t>Continua incumplida: no fue posible cumplir dado que los equipos sólo llegaron en la segundo semestre de 2019.</t>
  </si>
  <si>
    <t>Continua incumplida, se avanzó en la realización de reuniones.</t>
  </si>
  <si>
    <t>Acciones incumplidas</t>
  </si>
  <si>
    <t>Se solicita via correo electronico al enlace información de avance</t>
  </si>
  <si>
    <t>Los responsables del proceso se encuentran revisando el procedimiento 126PA04-PR33 versión 7.</t>
  </si>
  <si>
    <t>LA SPPA revisó, ajustó el formato PACA /177 SEGUIMIENTO PACA PRESUPUESTO DE INVERSION, en lo que respecta a las metas ambientales a priorizar en el instrumento, por otro lado mediante correo electrónico del 24-01-2019 socializó los lineamientos y ajustes en el formato.</t>
  </si>
  <si>
    <t>La SPPA mediante forest 2019EE18130 del 24-01-2019 solicitó a la Contraloría de Bogotá el ajuste del formato CB-1111-4: INFORMACIÓN CONTRACTUAL DE PROYECTOS PACA” , específicamente en las columnas en las cuales se menciona proyecto y meta PACA</t>
  </si>
  <si>
    <t>La SPCI elaboro acta del 21 de diciembre de 2018 donde se evidencia que el procedimiento 126PG01-PR02 "Formulación, Inscripción, Registro y Actualización de los Proyectos de Inversión de la SDA" para la formulación de proyectos de inversión contiene lineamiento de operación relacionado con la incorporación de los ODS en los proyectos de inversión de la SDA.</t>
  </si>
  <si>
    <t>La SPCI realizó reporte con corte a 31-12-2018 de alertas y recomendaciones, emitidos sobre  proyectos, información presentada en comité directivo del 29-01-2019</t>
  </si>
  <si>
    <t>El grupo de servicio al ciudadano durante el mes de diciembre de 2018 actualizó los instrumentos del procedimiento 126PA06-PR21</t>
  </si>
  <si>
    <t>Se cuenta con dos memorandos de octubre y diciembre 2018IE229757 y 2018IE289663 donde se remiten todos los documentos soporte del Convenio 1535 de 2016.</t>
  </si>
  <si>
    <t xml:space="preserve">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t>
  </si>
  <si>
    <t>La DGA  realizó reunión el 16-01-2019 para revisar el primer seguimiento trimestral a los avances en la implementación del Plan de Manejo de la Franja de Adecuación y la Reserva Forestal Protectora Bosque Oriental.</t>
  </si>
  <si>
    <t>La SER, para la vigencia 2018 programó 121,87 ha nuevas para recuperar, rehabilitar o restaurar en cerros orientales, ríos y quebradas, humedales, bosques, páramos o zonas de alto riesgo no mitigables que aportan a la conectividad ecológica de la región y se consiguieron 36,84 ha.</t>
  </si>
  <si>
    <t>Soportes: "Informe Técnico Etapas II y III  V9 Octubre" y "Informe Técnico Etapas II y III v6.0Actualización PDDAB" donde se describen las actividades realizadas sobre la actualización del Plan Decenal de Descontaminación del Aire para Bogotá dando alcance a las etapas II y III del Decreto Distrital No. 335 de 2017 junto con el plan de trabajo contenido en el documento "Anexo 1. Cronograma de actividades a la actualización del PDDAB".</t>
  </si>
  <si>
    <t>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"Reducción de niveles de ruido en las zonas críticas, dado en decibeles" se encuentra en la ficha técnica que la fecha de reporte del indicador es anual con corte al 31 de Diciembre de 2018.</t>
  </si>
  <si>
    <t>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t>
  </si>
  <si>
    <t>Se cuenta con las actas de capacitación del 23 de marzo, 25 de Abril y 30 de Octubre de 2018 y las evidencias de la evaluación realizada a los profesionales que asistieron.</t>
  </si>
  <si>
    <t>Con el informe de gestión 2017 y 2018, así como el seguimiento a los indicadores del proyecto de Plan Decenal de Descontaminación se cumplió la acción.</t>
  </si>
  <si>
    <t>En la ruta \\192.168.175.124\scaav\3. Grupo Ruido\SDA 2018\8. INFORMES DE GESTION se evidencia el  cargue actualizado de las actividades de las metas del grupo ruido, con su correspondiente avance y evidencias del POAI.</t>
  </si>
  <si>
    <t xml:space="preserve">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t>
  </si>
  <si>
    <t>Se cuenta con base de datos que registra las actuaciones procesales de los 99 expedientes objeto de impulso.</t>
  </si>
  <si>
    <t>Según base de datos aportada con radicado 2018IE260270 de las 291 solicitudes de permisos de vertimientos se han resuelto de fondo 253 quedando pendiente 38 de ellas.</t>
  </si>
  <si>
    <t>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t>
  </si>
  <si>
    <t>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t>
  </si>
  <si>
    <t>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t>
  </si>
  <si>
    <t>Con radicado 2018IE260270 se aportaron los estudios y documentos derivados de la perforación de los dos pozos con lo cual se estructuró el MODELO HIDROGEOLÓGICO CONCEPTUAL DEL ACUÍFERO SUBSUPERFICIAL O SOMERO EN EL PERÍMETRO URBANO DEL DISTRITO CAPITAL" que cuenta con los siguientes documentos: Informe final perforación pozo profundo - contrato 641 – 2014, Informe final contrato 642 – 2014, Quinto informe del convenio de asociación No. SDA-CV 20161264 y INFORME FINAL: Actualización del modelo hidrogeológico conceptual".</t>
  </si>
  <si>
    <t>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t>
  </si>
  <si>
    <t>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t>
  </si>
  <si>
    <t>Se informó que "Teniendo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 y se actualizó procedimiento 126PA04-PR33 “Estructuración de estudios previos modalidad contratación directa” para verificar en ficha EBI y Plan Anual de Adquisiciones que la necesidad a contratar apunte a la meta del proyecto.</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</si>
  <si>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</si>
  <si>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t>
  </si>
  <si>
    <t>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t>
  </si>
  <si>
    <t xml:space="preserve">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t>
  </si>
  <si>
    <t>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t>
  </si>
  <si>
    <t>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t>
  </si>
  <si>
    <t>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t>
  </si>
  <si>
    <t>Se cuenta con un borrador  del protocolo de fauna y flora asociado al procedimiento sancionatorio</t>
  </si>
  <si>
    <t>Los 26 casos se encuentran en proyección del acto administrativo correspondiente.</t>
  </si>
  <si>
    <t>El primer reporte se debe realizar en el mes de abril de 2019, por lo que la actuación se encuentra en términos.</t>
  </si>
  <si>
    <t>La primera capacitación se debe ejecutar en el mes de Abril de 2019, por lo que la actuación se encuentra en términos.</t>
  </si>
  <si>
    <t>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t>
  </si>
  <si>
    <t>Según la base de datos de la SSFFS, de los 526 casos se han saneado 293 actos administrativos quedando pendientes 233.</t>
  </si>
  <si>
    <t>Mediante los memorandos 2018IE268539, 2018IE260307 Y 2018IE312721, se envió a la Subdirección Financiera el avance de los Planes de mejoramiento de la SSFFS y mediante radicado 2019IE1540 se informó a la DCA sobre los avances logrados.</t>
  </si>
  <si>
    <t>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</si>
  <si>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Según base de datos de la SSFFS, de los 208 casos pendientes se subsanaron 82, quedando pendientes 126.</t>
  </si>
  <si>
    <t>De las 40 resoluciones sin saneamiento contable identificadas en el hallazgo se han saneado 32 quedando pendientes 8.</t>
  </si>
  <si>
    <t>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t>
  </si>
  <si>
    <t>Se evidenció que se depuró el 100% de los recibos de consignación, recibidos por anticipado. La ultima resolución de depuración extraordinaria fue la No. 283/19; en el Balance del mes de enero será registrada.</t>
  </si>
  <si>
    <t xml:space="preserve">La DGC envió seguimiento mediante radicado No. 2018IE23886. Se evidenció que mediante resolución No. 3217 del 15/11/17 fue actualizado el procedimiento 126PA04-PR33, dicha resolución fue socializada mediante correo del 23/11/17. </t>
  </si>
  <si>
    <t>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</si>
  <si>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 xml:space="preserve">Mediante resolución 3625 expedida el 15/12/17 con radicado 2017EE254996 y proceso 3936013, se adopto la ultima escala de honorarios para los contratos de prestación de servicios y de apoyo a la gestión </t>
  </si>
  <si>
    <t>Mediante resolución 170 del 24/01/18 se aprobó ultima actualización al procedimiento 126PA04-PR37 suscripción y legalización de contratos, el cual fue socializado por el correo institucional</t>
  </si>
  <si>
    <t>Se evidenció listado de asistencia a capacitación sobre Manual de contratación y IAAP y dos presentación del día 9/04/18, para el grupo de ruido</t>
  </si>
  <si>
    <t>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</si>
  <si>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 xml:space="preserve">Se evidenció que mediante resolución 3625 expedida el 15/12/17 con radicado 2017EE254996 y proceso 3936013, se adopto la ultima escala de honorarios para los contratos de prestación de servicios y de apoyo a la gestión </t>
  </si>
  <si>
    <t>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</si>
  <si>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t>
  </si>
  <si>
    <t>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</si>
  <si>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La SC se encuentra ejecutando la acción</t>
  </si>
  <si>
    <t>La DGC se encuentra ejecutando la acción</t>
  </si>
  <si>
    <t>La SF se encuentra ejecutando la acción</t>
  </si>
  <si>
    <t>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t>
  </si>
  <si>
    <t>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</si>
  <si>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t>
  </si>
  <si>
    <t>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t>
  </si>
  <si>
    <t>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proyectos 980, 1029 y 1030 realizó validación de la información reporta a SIPSE ver forest 2018IE243321.finalmente, se avanzó reporte de SIPSE con radicado 2018IE292262 DGA, 2018IE265480 PI 1132, 2018IE265887 PI 1150.</t>
  </si>
  <si>
    <t>La DPSIA elaboró documento borrador de instructivo de uso del aplicativo SIPSE, el cual tiene la explicaciones funcionales y de operación de la herramienta, la gestión y roles de usuarios, y la explicación de la ruta de trabajo con las estaciones.</t>
  </si>
  <si>
    <t>A la fecha de reporte no se registran avances sobre la acción</t>
  </si>
  <si>
    <t>La DCA se encuentra ejecutando la acción</t>
  </si>
  <si>
    <t>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t>
  </si>
  <si>
    <t>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t>
  </si>
  <si>
    <t>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
Esta información se encuentra disponible para su consulta en el Drive del usuario institucional humedales@ambientebogota.gov.co</t>
  </si>
  <si>
    <t>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t>
  </si>
  <si>
    <t>LA SPPA elaboró acta 21 de diciembre de 2018 donde se evidencia que el Procedimiento código 126PM02PR13 versión 6 "Formulación, ajustes y/o Actualizaciones de los Planes de Manejo Ambiental de las Áreas Protegidas del Distrital Capital” fue actualizado donde se incluye control para la aplicación del proceso de consulta previa en caso que se requiera.</t>
  </si>
  <si>
    <t>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t>
  </si>
  <si>
    <t>Se observa que se cuenta con una Matriz de Seguimiento de Tensionantes de los 15 PEDH, donde se registran los requerimientos internos y externos que se emiten de los seguimientos realizados al cumplimiento de la acciones. 
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
 Esta información se encuentra disponible para su consulta en el Drive del usuario institucional humedales@ambientebogota.gov.co</t>
  </si>
  <si>
    <r>
      <t xml:space="preserve">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t>
    </r>
    <r>
      <rPr>
        <strike/>
        <sz val="11"/>
        <rFont val="Calibri"/>
        <family val="2"/>
        <scheme val="minor"/>
      </rPr>
      <t>Se encuentra pendiente su normalización.</t>
    </r>
  </si>
  <si>
    <t>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
 Esta información se encuentra disponible para su consulta en el Drive del usuario institucional humedales@ambientebogota.gov.co</t>
  </si>
  <si>
    <t>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t>
  </si>
  <si>
    <t>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t>
  </si>
  <si>
    <t>LA SPPA elaboró acta 21 de diciembre de 2018 donde se evidencia que el Procedimiento código 126PM02PR13 versión 6 "Formulación, ajustes y/o Actualizaciones de los Planes de Manejo Ambiental de las Áreas Protegidas del Distrital Capital” fue actualizado donde se incluyó control de verificación de la presencia de comunidad étnica.</t>
  </si>
  <si>
    <t>Se anexan Veintisiete (27) actas de las reunioneses interinstitucionales desarrolladas en los PEDH del Distrito, de las Comisiones Ambientales Locales en las cuales se coordinan acciones de gestión interinstitucional para los PEDH.
Se evidencian Actas de reuniones interinstitucionales del PEDH Jaboque, El Tunjo y Actas de reuniones Comisiones Ambientales Locales con las Localidades de Fontibón y Engativá.
Esta información se encuentra disponible para su consulta en el Drive del usuario institucional humedales@ambientebogota.gov.co</t>
  </si>
  <si>
    <t>Se  cuenta con Actas de capacitación (Octubre 1 y diciembre 27 de 2018) y se anexan también las presentaciones realizadas con los temas de las capacitaciones.</t>
  </si>
  <si>
    <t>El grupo de trabajo de servicio al ciudadano, ha venido trabajando en la actualización de procedimientos Servicio al ciudadano y correspondencia 126PA06-PR08 el cual fue separado en los siguientes: 1. Canales de atención 126PA06-PR19,  2. Correspondencia  126PA06-PR20 y 
3. PQRSF 126PA06-PR21</t>
  </si>
  <si>
    <t>El grupo de trabajo de servicio al ciudadano, ha realizado durante los acampamientos mensuales a las dependencias socialización y capacitación a los servidores referente al cumplimiento de la normatividad vigente para PQRSF</t>
  </si>
  <si>
    <t>El grupo de trabajo de servicio al ciudadano ha programado presentar el informe de pqrsf al comité  desde el mes de febrero de 2019</t>
  </si>
  <si>
    <t>La DGA y sus dependencias se encuentran trabajando en reformulación de la acción de mejora</t>
  </si>
  <si>
    <t xml:space="preserve">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t>
  </si>
  <si>
    <t>Los responsables del proceso una vez cuenten con el procedimiento actualizado, realizará la socialización.</t>
  </si>
  <si>
    <t>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t>
  </si>
  <si>
    <t>Continua incumplida, dado que aun no se cuenta con la totalidad de los PMA</t>
  </si>
  <si>
    <t>Continua incumplida, dado que de las 291 solicitudes de permisos de vertimientos se han resuelto de fondo 253 quedando pendiente 38 de ellas</t>
  </si>
  <si>
    <t>Continua incumplida, toda vez que hace falta la depuración (segun reporte) de 50 procesos identificados (su estado es: establecimientos duplicados 5, matrícula cancelada 8, seguimiento a cobrar en revisión con expedientes 5, establecimientos con resolución de cobro 23, establecimiento que no pertenece al seguimiento 1 y establecimientos que realizaron pago y allegaron soporte 8.)</t>
  </si>
  <si>
    <t>No. HALLAZGO</t>
  </si>
  <si>
    <t>CÓD ACCIÓN</t>
  </si>
  <si>
    <t>EFICACIA</t>
  </si>
  <si>
    <t>DESCRIPCIÓN ACCION</t>
  </si>
  <si>
    <t>COD AUD</t>
  </si>
  <si>
    <t>COD AUDITORIA</t>
  </si>
  <si>
    <t xml:space="preserve">DPSIA </t>
  </si>
  <si>
    <t xml:space="preserve">OCI </t>
  </si>
  <si>
    <t xml:space="preserve">SPPA </t>
  </si>
  <si>
    <t xml:space="preserve">No. </t>
  </si>
  <si>
    <t>DESCRIPCION DEL HALLAZGO</t>
  </si>
  <si>
    <t>FECHA DE TERMINACIÓN</t>
  </si>
  <si>
    <t>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t>
  </si>
  <si>
    <t>Estado acciones a 31-mar-2019</t>
  </si>
  <si>
    <t>CODIGO AUDITORIA</t>
  </si>
  <si>
    <t xml:space="preserve"> CODIGO AUDITORIA</t>
  </si>
  <si>
    <t>ESTADO</t>
  </si>
  <si>
    <t xml:space="preserve">No. HALLAZGO </t>
  </si>
  <si>
    <t>EFICACIA ENTIDAD</t>
  </si>
  <si>
    <t xml:space="preserve">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
 </t>
  </si>
  <si>
    <t xml:space="preserve">Mediante radicado 2019IE79773 DGA -SRHS del 9-04-2019, reporta el 90% de avance.
Mediante radicado 2018IE260270 se allegó el documento soporte "Hallazgo 3.1.8  Cobro por Seguimiento 07 de Noviembre de 2018"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t>
  </si>
  <si>
    <t>Mediante radicado 2019IE79773 del 9-04-2019 anexa base de datos con 206 registros otorgados vs 3038 registros
Mediante radicado 2018IE260270 se informó existe un total 206 permisos de vertimientos otorgados y 3.038 registros de vertimientos lo cual fue verificado en los soportes "base de datos permisos de vertimientos octubre 2018" y "Base registro de vertimientos consolidada 092018".</t>
  </si>
  <si>
    <t>Mediante radicado 2019IE79773 del 9-04-2019 
Mediante radicado 2018IE260270 se informó que se emitieron 206 conceptos técnicos que corresponden a las siguientes cuencas: Salitre 66, Tunjuelo 52, Fucha 68 e Hidrocarburos 20 según se registra en la  Relación de la base de datos de cada grupo.</t>
  </si>
  <si>
    <t>Incumplida* 2017</t>
  </si>
  <si>
    <t xml:space="preserve">Estado acción </t>
  </si>
  <si>
    <t>Incumplida * 2018</t>
  </si>
  <si>
    <t>Subtotal</t>
  </si>
  <si>
    <t>Mediante forest 2019IE73825 se informa que: El procedimiento  126PM04-PR58 Actualización de las zonas criticas de las mapas de ruido de Bogotá se encuentra en proceso de cargue en el aplicativo ISOLUCION.</t>
  </si>
  <si>
    <t xml:space="preserve">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t>
  </si>
  <si>
    <t xml:space="preserve">HALLAZGO </t>
  </si>
  <si>
    <t>...por no contar con los PMA de los humedales el tunjo, salitre y la isla, y por no considerar en su intervención el protocolo de recuperación y rehabilitación ecológica de humedales.</t>
  </si>
  <si>
    <t>...por incumplimiento de algunas obligaciones del convenio interadministrativo 033 de 2011.</t>
  </si>
  <si>
    <t>...por deficiencias en la administración de los datos generados por los equipos de la red de monitoreo del aeropuerto el dorado</t>
  </si>
  <si>
    <t>...por no atender dentro de los plazos legales, los derechos de petición relacionados con la gestión en los parques ecológicos distritales de humedal, en las vigencias 2015 y 2016.</t>
  </si>
  <si>
    <t>Enviar a la DLA los documentos técnicos recibidos para su trámite de aprobación, según marco normativo vigente.</t>
  </si>
  <si>
    <t>Actualizar el procedimiento "operación del sistema de monitoreo y vigilancia de ruido del aeropuerto el dorado" (126pm04-pr13).</t>
  </si>
  <si>
    <t>Implementar un sistema de generación de datos de vuelo, para correlacionar los indicadores acústicos de las estaciones de monitoreo de ruido.</t>
  </si>
  <si>
    <t>Informar al peticionario ampliación del plazo de respuesta para atención a los derechos de petición que así lo requieran; lo anterior de conformidad con lo estipulado en el parágrafo del artículo 14 del decreto 1437 de 2011, regulado por la ley 1755 de 2015.</t>
  </si>
  <si>
    <t>CÓDIGO ACCIÓN</t>
  </si>
  <si>
    <t>SPPA</t>
  </si>
  <si>
    <t>DPSIA</t>
  </si>
  <si>
    <t>Servicio al Ciudadano</t>
  </si>
  <si>
    <t>Estado acciones a 30-07-2019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</si>
</sst>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5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b/>
      <sz val="12"/>
      <color theme="1"/>
      <name val="Arial"/>
      <family val="2"/>
    </font>
    <font>
      <b/>
      <sz val="11"/>
      <color theme="1"/>
      <name val="Calibri"/>
      <family val="2"/>
      <scheme val="minor"/>
    </font>
    <font>
      <b/>
      <sz val="11"/>
      <color indexed="8"/>
      <name val="Calibri"/>
      <family val="2"/>
      <scheme val="minor"/>
    </font>
    <font>
      <sz val="11"/>
      <color indexed="8"/>
      <name val="Calibri"/>
      <family val="2"/>
      <scheme val="minor"/>
    </font>
    <font>
      <sz val="11"/>
      <name val="Calibri"/>
      <family val="2"/>
      <scheme val="minor"/>
    </font>
    <font>
      <u/>
      <sz val="11"/>
      <color theme="10"/>
      <name val="Calibri"/>
      <family val="2"/>
      <scheme val="minor"/>
    </font>
    <font>
      <b/>
      <sz val="20"/>
      <name val="Arial"/>
      <family val="2"/>
    </font>
    <font>
      <b/>
      <sz val="9"/>
      <color indexed="81"/>
      <name val="Tahoma"/>
      <family val="2"/>
    </font>
    <font>
      <sz val="9"/>
      <color indexed="81"/>
      <name val="Tahoma"/>
      <family val="2"/>
    </font>
    <font>
      <sz val="11"/>
      <color indexed="8"/>
      <name val="Calibri"/>
      <family val="2"/>
    </font>
    <font>
      <b/>
      <sz val="26"/>
      <name val="Arial"/>
      <family val="2"/>
    </font>
    <font>
      <sz val="11"/>
      <color rgb="FFFF0000"/>
      <name val="Calibri"/>
      <family val="2"/>
      <scheme val="minor"/>
    </font>
    <font>
      <sz val="14"/>
      <name val="Century Gothic"/>
      <family val="2"/>
    </font>
    <font>
      <sz val="11"/>
      <color indexed="81"/>
      <name val="Tahoma"/>
      <family val="2"/>
    </font>
    <font>
      <sz val="12"/>
      <color indexed="81"/>
      <name val="Tahoma"/>
      <family val="2"/>
    </font>
    <font>
      <b/>
      <sz val="11"/>
      <color indexed="81"/>
      <name val="Tahoma"/>
      <family val="2"/>
    </font>
    <font>
      <b/>
      <sz val="16"/>
      <color indexed="8"/>
      <name val="Calibri"/>
      <family val="2"/>
      <scheme val="minor"/>
    </font>
    <font>
      <b/>
      <sz val="18"/>
      <color indexed="8"/>
      <name val="Calibri"/>
      <family val="2"/>
      <scheme val="minor"/>
    </font>
    <font>
      <strike/>
      <sz val="11"/>
      <name val="Calibri"/>
      <family val="2"/>
      <scheme val="minor"/>
    </font>
    <font>
      <sz val="11"/>
      <color rgb="FF000000"/>
      <name val="Calibri"/>
      <family val="2"/>
    </font>
    <font>
      <sz val="14"/>
      <name val="Calibri"/>
      <family val="2"/>
      <scheme val="minor"/>
    </font>
    <font>
      <b/>
      <sz val="11"/>
      <name val="Calibri"/>
      <family val="2"/>
    </font>
    <font>
      <sz val="11"/>
      <name val="Calibri"/>
      <family val="2"/>
    </font>
    <font>
      <sz val="12"/>
      <name val="Calibri"/>
      <family val="2"/>
      <scheme val="minor"/>
    </font>
    <font>
      <b/>
      <i/>
      <sz val="9"/>
      <name val="Arial"/>
      <family val="2"/>
    </font>
    <font>
      <b/>
      <sz val="10"/>
      <name val="Arial"/>
      <family val="2"/>
    </font>
    <font>
      <b/>
      <sz val="11"/>
      <name val="Calibri"/>
      <family val="2"/>
      <scheme val="minor"/>
    </font>
    <font>
      <sz val="10"/>
      <name val="Arial  "/>
    </font>
    <font>
      <u/>
      <sz val="11"/>
      <name val="Calibri"/>
      <family val="2"/>
      <scheme val="minor"/>
    </font>
    <font>
      <sz val="10"/>
      <name val="Calibri"/>
      <family val="2"/>
      <scheme val="minor"/>
    </font>
    <font>
      <sz val="10"/>
      <name val="Calibri"/>
      <family val="2"/>
    </font>
  </fonts>
  <fills count="21">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7"/>
        <bgColor indexed="64"/>
      </patternFill>
    </fill>
    <fill>
      <patternFill patternType="solid">
        <fgColor theme="5" tint="0.79998168889431442"/>
        <bgColor indexed="64"/>
      </patternFill>
    </fill>
    <fill>
      <patternFill patternType="solid">
        <fgColor rgb="FFFFB3D2"/>
        <bgColor indexed="64"/>
      </patternFill>
    </fill>
    <fill>
      <patternFill patternType="solid">
        <fgColor theme="0"/>
        <bgColor theme="4" tint="0.79998168889431442"/>
      </patternFill>
    </fill>
  </fills>
  <borders count="28">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0" fontId="5" fillId="3" borderId="0"/>
    <xf numFmtId="0" fontId="7" fillId="3" borderId="0"/>
    <xf numFmtId="0" fontId="7" fillId="3" borderId="0"/>
    <xf numFmtId="0" fontId="23" fillId="3" borderId="0"/>
    <xf numFmtId="0" fontId="4" fillId="3" borderId="0"/>
    <xf numFmtId="0" fontId="23" fillId="3" borderId="0"/>
    <xf numFmtId="0" fontId="23" fillId="3" borderId="0"/>
    <xf numFmtId="0" fontId="3" fillId="3" borderId="0"/>
    <xf numFmtId="0" fontId="3" fillId="3" borderId="0"/>
    <xf numFmtId="0" fontId="25" fillId="3" borderId="0" applyNumberFormat="0" applyFill="0" applyBorder="0" applyAlignment="0" applyProtection="0"/>
    <xf numFmtId="0" fontId="29" fillId="3" borderId="0"/>
    <xf numFmtId="0" fontId="23" fillId="3" borderId="0"/>
    <xf numFmtId="9" fontId="23" fillId="0" borderId="0" applyFont="0" applyFill="0" applyBorder="0" applyAlignment="0" applyProtection="0"/>
    <xf numFmtId="0" fontId="2" fillId="3" borderId="0"/>
    <xf numFmtId="0" fontId="1" fillId="3" borderId="0"/>
    <xf numFmtId="0" fontId="7" fillId="3" borderId="0"/>
  </cellStyleXfs>
  <cellXfs count="248">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2"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2"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2"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2"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4"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2" fillId="3" borderId="0" xfId="1" applyFont="1" applyBorder="1"/>
    <xf numFmtId="15" fontId="12"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2" fillId="3" borderId="3" xfId="1" applyFont="1" applyBorder="1"/>
    <xf numFmtId="15" fontId="12" fillId="3" borderId="9" xfId="1" applyNumberFormat="1" applyFont="1" applyFill="1" applyBorder="1" applyAlignment="1">
      <alignment horizontal="left" vertical="center" wrapText="1"/>
    </xf>
    <xf numFmtId="15" fontId="14" fillId="3" borderId="0" xfId="1" applyNumberFormat="1" applyFont="1" applyBorder="1" applyAlignment="1">
      <alignment horizontal="left" vertical="center" wrapText="1"/>
    </xf>
    <xf numFmtId="15" fontId="12" fillId="3" borderId="9" xfId="1" applyNumberFormat="1" applyFont="1" applyFill="1" applyBorder="1" applyAlignment="1">
      <alignment horizontal="center" vertical="center" wrapText="1"/>
    </xf>
    <xf numFmtId="1" fontId="16" fillId="3" borderId="0" xfId="1" applyNumberFormat="1" applyFont="1" applyBorder="1" applyAlignment="1">
      <alignment horizontal="center" vertical="center"/>
    </xf>
    <xf numFmtId="165" fontId="5" fillId="3" borderId="0" xfId="1" applyNumberFormat="1"/>
    <xf numFmtId="0" fontId="17" fillId="3" borderId="10" xfId="1" applyFont="1" applyBorder="1" applyAlignment="1">
      <alignment horizontal="justify" vertical="center" wrapText="1"/>
    </xf>
    <xf numFmtId="0" fontId="18" fillId="3" borderId="6" xfId="1" applyFont="1" applyBorder="1" applyAlignment="1">
      <alignment horizontal="justify" vertical="center" wrapText="1"/>
    </xf>
    <xf numFmtId="0" fontId="18" fillId="3" borderId="6" xfId="1" applyFont="1" applyBorder="1" applyAlignment="1">
      <alignment vertical="center" wrapText="1"/>
    </xf>
    <xf numFmtId="0" fontId="18" fillId="3" borderId="6" xfId="1" applyFont="1" applyBorder="1" applyAlignment="1">
      <alignment horizontal="center" vertical="center" wrapText="1"/>
    </xf>
    <xf numFmtId="0" fontId="14" fillId="3" borderId="6" xfId="1" applyFont="1" applyBorder="1" applyAlignment="1">
      <alignment horizontal="center" vertical="center" wrapText="1"/>
    </xf>
    <xf numFmtId="15" fontId="14" fillId="3" borderId="15" xfId="1" applyNumberFormat="1" applyFont="1" applyBorder="1" applyAlignment="1">
      <alignment horizontal="center" vertical="center" wrapText="1"/>
    </xf>
    <xf numFmtId="0" fontId="0" fillId="0" borderId="0" xfId="0" applyAlignment="1">
      <alignment horizontal="left"/>
    </xf>
    <xf numFmtId="0" fontId="0" fillId="0" borderId="0" xfId="0" applyAlignment="1">
      <alignment horizontal="left" indent="1"/>
    </xf>
    <xf numFmtId="9" fontId="12" fillId="3" borderId="4" xfId="1" applyNumberFormat="1" applyFont="1" applyBorder="1" applyAlignment="1">
      <alignment horizontal="center"/>
    </xf>
    <xf numFmtId="1" fontId="0" fillId="0" borderId="0" xfId="0" applyNumberFormat="1"/>
    <xf numFmtId="10" fontId="22" fillId="0" borderId="0" xfId="0" applyNumberFormat="1" applyFont="1"/>
    <xf numFmtId="10" fontId="0" fillId="0" borderId="0" xfId="0" applyNumberFormat="1"/>
    <xf numFmtId="0" fontId="0" fillId="0" borderId="16" xfId="0" applyBorder="1" applyAlignment="1">
      <alignment horizontal="center" vertical="center"/>
    </xf>
    <xf numFmtId="0" fontId="7" fillId="0" borderId="16" xfId="0" applyFont="1" applyBorder="1" applyAlignment="1" applyProtection="1">
      <alignment horizontal="justify" vertical="center" wrapText="1"/>
      <protection locked="0"/>
    </xf>
    <xf numFmtId="0" fontId="5" fillId="9" borderId="0" xfId="1" applyFill="1"/>
    <xf numFmtId="0" fontId="0" fillId="0" borderId="0" xfId="0"/>
    <xf numFmtId="0" fontId="0" fillId="0" borderId="0" xfId="0" pivotButton="1"/>
    <xf numFmtId="0" fontId="21" fillId="8" borderId="0" xfId="0" applyFont="1" applyFill="1" applyBorder="1"/>
    <xf numFmtId="10" fontId="22" fillId="0" borderId="21" xfId="0" applyNumberFormat="1" applyFont="1" applyBorder="1"/>
    <xf numFmtId="10" fontId="22" fillId="0" borderId="22" xfId="0" applyNumberFormat="1" applyFont="1" applyBorder="1"/>
    <xf numFmtId="10" fontId="22" fillId="6" borderId="21" xfId="0" applyNumberFormat="1" applyFont="1" applyFill="1" applyBorder="1"/>
    <xf numFmtId="0" fontId="7" fillId="4" borderId="16" xfId="0" applyFont="1" applyFill="1" applyBorder="1" applyAlignment="1" applyProtection="1">
      <alignment horizontal="center" vertical="center" wrapText="1"/>
      <protection locked="0"/>
    </xf>
    <xf numFmtId="15" fontId="10" fillId="0" borderId="0" xfId="0" applyNumberFormat="1" applyFont="1" applyBorder="1" applyAlignment="1" applyProtection="1">
      <alignment horizontal="center" vertical="center"/>
      <protection locked="0"/>
    </xf>
    <xf numFmtId="0" fontId="7" fillId="9" borderId="16" xfId="0" applyFont="1" applyFill="1" applyBorder="1" applyAlignment="1">
      <alignment horizontal="center" vertical="center" wrapText="1"/>
    </xf>
    <xf numFmtId="0" fontId="24" fillId="4" borderId="16" xfId="0" applyFont="1" applyFill="1" applyBorder="1" applyAlignment="1">
      <alignment horizontal="center" vertical="center" wrapText="1"/>
    </xf>
    <xf numFmtId="15" fontId="7" fillId="4" borderId="16" xfId="0" applyNumberFormat="1" applyFont="1" applyFill="1" applyBorder="1" applyAlignment="1" applyProtection="1">
      <alignment horizontal="center" vertical="center" wrapText="1"/>
    </xf>
    <xf numFmtId="0" fontId="24" fillId="0" borderId="16" xfId="0" applyFont="1" applyBorder="1" applyAlignment="1">
      <alignment horizontal="center" vertical="center"/>
    </xf>
    <xf numFmtId="0" fontId="24" fillId="0" borderId="0" xfId="0" applyFont="1"/>
    <xf numFmtId="0" fontId="9" fillId="3" borderId="0" xfId="0" applyFont="1" applyFill="1" applyBorder="1" applyAlignment="1" applyProtection="1">
      <alignment horizontal="left" vertical="center" wrapText="1"/>
      <protection locked="0"/>
    </xf>
    <xf numFmtId="0" fontId="0" fillId="4" borderId="16" xfId="0" applyFill="1" applyBorder="1" applyAlignment="1">
      <alignment horizontal="center" vertical="center" wrapText="1"/>
    </xf>
    <xf numFmtId="167" fontId="7" fillId="4" borderId="16" xfId="0" applyNumberFormat="1" applyFont="1" applyFill="1" applyBorder="1" applyAlignment="1" applyProtection="1">
      <alignment horizontal="center" vertical="center" wrapText="1"/>
    </xf>
    <xf numFmtId="0" fontId="0" fillId="14" borderId="16" xfId="0" applyFill="1" applyBorder="1" applyAlignment="1">
      <alignment vertical="top" wrapText="1"/>
    </xf>
    <xf numFmtId="0" fontId="0" fillId="15" borderId="16" xfId="0" applyFill="1" applyBorder="1" applyAlignment="1">
      <alignment vertical="top" wrapText="1"/>
    </xf>
    <xf numFmtId="0" fontId="0" fillId="0" borderId="16" xfId="0" applyBorder="1"/>
    <xf numFmtId="0" fontId="6" fillId="2" borderId="24" xfId="0" applyFont="1" applyFill="1" applyBorder="1" applyAlignment="1">
      <alignment horizontal="justify"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5" borderId="1" xfId="1" applyFont="1" applyFill="1" applyBorder="1"/>
    <xf numFmtId="0" fontId="12" fillId="15" borderId="3" xfId="1" applyFont="1" applyFill="1" applyBorder="1"/>
    <xf numFmtId="1" fontId="12" fillId="15" borderId="4" xfId="1" applyNumberFormat="1" applyFont="1" applyFill="1" applyBorder="1" applyAlignment="1">
      <alignment horizontal="center"/>
    </xf>
    <xf numFmtId="0" fontId="10" fillId="16" borderId="10" xfId="1" applyFont="1" applyFill="1" applyBorder="1"/>
    <xf numFmtId="0" fontId="12" fillId="16" borderId="6" xfId="1" applyFont="1" applyFill="1" applyBorder="1"/>
    <xf numFmtId="1" fontId="12" fillId="16" borderId="15" xfId="1" applyNumberFormat="1" applyFont="1" applyFill="1" applyBorder="1" applyAlignment="1">
      <alignment horizontal="center"/>
    </xf>
    <xf numFmtId="0" fontId="0" fillId="15" borderId="0" xfId="0" applyFill="1"/>
    <xf numFmtId="0" fontId="22" fillId="0" borderId="0" xfId="0" applyFont="1" applyAlignment="1">
      <alignment horizontal="left"/>
    </xf>
    <xf numFmtId="9" fontId="0" fillId="0" borderId="0" xfId="13" applyFont="1"/>
    <xf numFmtId="165" fontId="0" fillId="0" borderId="0" xfId="0" applyNumberFormat="1"/>
    <xf numFmtId="0" fontId="22" fillId="15" borderId="16" xfId="0" applyFont="1" applyFill="1" applyBorder="1" applyAlignment="1">
      <alignment horizontal="center"/>
    </xf>
    <xf numFmtId="0" fontId="22" fillId="15" borderId="16" xfId="0" applyFont="1" applyFill="1" applyBorder="1"/>
    <xf numFmtId="0" fontId="0" fillId="0" borderId="0" xfId="0" applyAlignment="1">
      <alignment horizontal="center"/>
    </xf>
    <xf numFmtId="14" fontId="0" fillId="0" borderId="0" xfId="0" applyNumberFormat="1"/>
    <xf numFmtId="0" fontId="36" fillId="0" borderId="0" xfId="0" applyFont="1" applyAlignment="1">
      <alignment horizontal="left"/>
    </xf>
    <xf numFmtId="9" fontId="0" fillId="0" borderId="0" xfId="13" pivotButton="1" applyFont="1"/>
    <xf numFmtId="0" fontId="37" fillId="0" borderId="0" xfId="0" applyFont="1" applyAlignment="1">
      <alignment horizontal="left"/>
    </xf>
    <xf numFmtId="0" fontId="0" fillId="0" borderId="0" xfId="0" pivotButton="1" applyAlignment="1">
      <alignment horizontal="center"/>
    </xf>
    <xf numFmtId="0" fontId="0" fillId="0" borderId="0" xfId="0" applyAlignment="1">
      <alignment vertical="top" wrapText="1"/>
    </xf>
    <xf numFmtId="0" fontId="0" fillId="0" borderId="0" xfId="0" applyAlignment="1">
      <alignment horizontal="center" vertical="center"/>
    </xf>
    <xf numFmtId="0" fontId="0" fillId="15" borderId="0" xfId="0" applyFill="1" applyAlignment="1">
      <alignment horizontal="center" vertical="center"/>
    </xf>
    <xf numFmtId="0" fontId="0" fillId="15" borderId="0" xfId="0" applyFill="1" applyAlignment="1">
      <alignment vertical="top" wrapText="1"/>
    </xf>
    <xf numFmtId="0" fontId="0" fillId="14" borderId="0" xfId="0" applyFill="1"/>
    <xf numFmtId="0" fontId="0" fillId="14" borderId="0" xfId="0" applyFill="1" applyAlignment="1">
      <alignment horizontal="center" vertical="center"/>
    </xf>
    <xf numFmtId="0" fontId="0" fillId="19" borderId="0" xfId="0" applyFill="1"/>
    <xf numFmtId="0" fontId="0" fillId="19" borderId="0" xfId="0" applyFill="1" applyAlignment="1">
      <alignment horizontal="center" vertical="center"/>
    </xf>
    <xf numFmtId="0" fontId="0" fillId="0" borderId="16" xfId="0" pivotButton="1" applyBorder="1"/>
    <xf numFmtId="0" fontId="22" fillId="0" borderId="16" xfId="0" applyFont="1" applyBorder="1" applyAlignment="1">
      <alignment horizontal="center"/>
    </xf>
    <xf numFmtId="0" fontId="0" fillId="0" borderId="16" xfId="0" applyNumberFormat="1" applyBorder="1" applyAlignment="1">
      <alignment vertical="top" wrapText="1"/>
    </xf>
    <xf numFmtId="0" fontId="0" fillId="0" borderId="16" xfId="0" applyBorder="1" applyAlignment="1">
      <alignment horizontal="left" vertical="top" wrapText="1"/>
    </xf>
    <xf numFmtId="0" fontId="0" fillId="18" borderId="16" xfId="0" applyFill="1" applyBorder="1" applyAlignment="1">
      <alignment vertical="top" wrapText="1"/>
    </xf>
    <xf numFmtId="0" fontId="0" fillId="18" borderId="16" xfId="0" applyFill="1" applyBorder="1" applyAlignment="1">
      <alignment horizontal="center" vertical="top" wrapText="1"/>
    </xf>
    <xf numFmtId="0" fontId="0" fillId="0" borderId="16" xfId="0" applyBorder="1" applyAlignment="1">
      <alignment horizontal="left" vertical="top" wrapText="1"/>
    </xf>
    <xf numFmtId="0" fontId="24" fillId="4" borderId="16" xfId="0" applyFont="1" applyFill="1" applyBorder="1" applyAlignment="1">
      <alignment horizontal="center" vertical="center"/>
    </xf>
    <xf numFmtId="0" fontId="24" fillId="9"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15" borderId="16" xfId="0" applyFill="1" applyBorder="1" applyAlignment="1">
      <alignment horizontal="center" vertical="center" wrapText="1"/>
    </xf>
    <xf numFmtId="0" fontId="24" fillId="9" borderId="16" xfId="0" applyFont="1" applyFill="1" applyBorder="1" applyAlignment="1" applyProtection="1">
      <alignment horizontal="center" vertical="center" wrapText="1"/>
      <protection locked="0"/>
    </xf>
    <xf numFmtId="0" fontId="0" fillId="0" borderId="16" xfId="0" applyBorder="1" applyAlignment="1">
      <alignment horizontal="center"/>
    </xf>
    <xf numFmtId="165" fontId="0" fillId="0" borderId="16" xfId="13" applyNumberFormat="1" applyFont="1" applyBorder="1" applyAlignment="1">
      <alignment horizontal="center"/>
    </xf>
    <xf numFmtId="165" fontId="22" fillId="15" borderId="16" xfId="13" applyNumberFormat="1" applyFont="1" applyFill="1" applyBorder="1" applyAlignment="1">
      <alignment horizontal="center"/>
    </xf>
    <xf numFmtId="0" fontId="0" fillId="0" borderId="16" xfId="0" applyBorder="1" applyAlignment="1">
      <alignment vertical="top" wrapText="1"/>
    </xf>
    <xf numFmtId="0" fontId="0" fillId="14" borderId="16" xfId="0" applyFill="1" applyBorder="1" applyAlignment="1">
      <alignment horizontal="center" vertical="center" wrapText="1"/>
    </xf>
    <xf numFmtId="0" fontId="0" fillId="18" borderId="16" xfId="0" applyFill="1" applyBorder="1" applyAlignment="1">
      <alignment horizontal="center" vertical="center" wrapText="1"/>
    </xf>
    <xf numFmtId="0" fontId="0" fillId="0" borderId="27" xfId="0" applyBorder="1" applyAlignment="1">
      <alignment horizontal="left" vertical="top" wrapText="1"/>
    </xf>
    <xf numFmtId="0" fontId="22" fillId="0" borderId="16" xfId="0" pivotButton="1" applyFont="1" applyBorder="1" applyAlignment="1">
      <alignment horizontal="center"/>
    </xf>
    <xf numFmtId="0" fontId="0" fillId="0" borderId="6" xfId="0" applyBorder="1" applyAlignment="1">
      <alignment horizontal="center" vertical="center" wrapText="1"/>
    </xf>
    <xf numFmtId="0" fontId="0" fillId="0" borderId="6" xfId="0" applyBorder="1" applyAlignment="1">
      <alignment vertical="top" wrapText="1"/>
    </xf>
    <xf numFmtId="0" fontId="0" fillId="0" borderId="14" xfId="0" applyBorder="1" applyAlignment="1">
      <alignment wrapText="1"/>
    </xf>
    <xf numFmtId="0" fontId="0" fillId="0" borderId="27" xfId="0" applyBorder="1" applyAlignment="1">
      <alignment vertical="top" wrapText="1"/>
    </xf>
    <xf numFmtId="0" fontId="22" fillId="0" borderId="16" xfId="0" applyFont="1" applyBorder="1" applyAlignment="1">
      <alignment horizontal="center" vertical="center" wrapText="1"/>
    </xf>
    <xf numFmtId="0" fontId="0" fillId="0" borderId="16" xfId="0" applyFill="1" applyBorder="1" applyAlignment="1">
      <alignment vertical="top" wrapText="1"/>
    </xf>
    <xf numFmtId="0" fontId="21" fillId="0" borderId="16" xfId="0" applyFont="1" applyBorder="1" applyAlignment="1">
      <alignment horizontal="center" vertical="center"/>
    </xf>
    <xf numFmtId="0" fontId="0" fillId="0" borderId="0" xfId="0" applyAlignment="1">
      <alignment horizontal="center" vertical="top" wrapText="1"/>
    </xf>
    <xf numFmtId="0" fontId="21" fillId="8" borderId="16" xfId="0" applyFont="1" applyFill="1" applyBorder="1" applyAlignment="1">
      <alignment horizontal="center" vertical="top" wrapText="1"/>
    </xf>
    <xf numFmtId="0" fontId="21" fillId="0" borderId="16" xfId="0" applyFont="1" applyBorder="1" applyAlignment="1">
      <alignment vertical="top" wrapText="1"/>
    </xf>
    <xf numFmtId="0" fontId="21" fillId="0" borderId="16" xfId="0" applyFont="1" applyBorder="1"/>
    <xf numFmtId="14" fontId="0" fillId="0" borderId="16" xfId="0" applyNumberFormat="1" applyBorder="1" applyAlignment="1">
      <alignment horizontal="center" vertical="center"/>
    </xf>
    <xf numFmtId="0" fontId="21" fillId="0" borderId="16" xfId="0" applyFont="1" applyBorder="1" applyAlignment="1">
      <alignment horizontal="justify" vertical="top" wrapText="1"/>
    </xf>
    <xf numFmtId="0" fontId="22" fillId="0" borderId="0" xfId="0" applyFont="1"/>
    <xf numFmtId="0" fontId="0" fillId="0" borderId="16" xfId="0" applyBorder="1" applyAlignment="1">
      <alignment horizontal="center" vertical="top" wrapText="1"/>
    </xf>
    <xf numFmtId="0" fontId="7" fillId="4" borderId="16" xfId="0" applyFont="1" applyFill="1" applyBorder="1" applyAlignment="1" applyProtection="1">
      <alignment horizontal="center" vertical="top" wrapText="1"/>
      <protection locked="0"/>
    </xf>
    <xf numFmtId="167" fontId="7" fillId="4" borderId="16" xfId="0" applyNumberFormat="1" applyFont="1" applyFill="1" applyBorder="1" applyAlignment="1" applyProtection="1">
      <alignment horizontal="center" vertical="top" wrapText="1"/>
    </xf>
    <xf numFmtId="0" fontId="31" fillId="5" borderId="16" xfId="0" applyFont="1" applyFill="1" applyBorder="1" applyAlignment="1">
      <alignment horizontal="center" vertical="center"/>
    </xf>
    <xf numFmtId="0" fontId="22" fillId="15" borderId="16" xfId="0" pivotButton="1" applyFont="1" applyFill="1" applyBorder="1" applyAlignment="1">
      <alignment horizontal="center"/>
    </xf>
    <xf numFmtId="0" fontId="0" fillId="0" borderId="11" xfId="0" applyNumberFormat="1" applyBorder="1"/>
    <xf numFmtId="0" fontId="0" fillId="0" borderId="14" xfId="0" applyNumberFormat="1" applyBorder="1"/>
    <xf numFmtId="0" fontId="0" fillId="0" borderId="10" xfId="0" applyNumberFormat="1" applyBorder="1"/>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vertical="top" wrapText="1"/>
    </xf>
    <xf numFmtId="0" fontId="0" fillId="0" borderId="10" xfId="0" applyBorder="1" applyAlignment="1">
      <alignment wrapText="1"/>
    </xf>
    <xf numFmtId="0" fontId="7" fillId="9" borderId="16" xfId="0" applyFont="1" applyFill="1" applyBorder="1" applyAlignment="1">
      <alignment horizontal="left" vertical="center" wrapText="1"/>
    </xf>
    <xf numFmtId="0" fontId="0" fillId="0" borderId="16" xfId="0" applyBorder="1" applyAlignment="1">
      <alignment horizontal="left" vertical="center" wrapText="1"/>
    </xf>
    <xf numFmtId="0" fontId="7" fillId="4" borderId="16" xfId="0" applyFont="1" applyFill="1" applyBorder="1" applyAlignment="1" applyProtection="1">
      <alignment horizontal="left" vertical="center" wrapText="1"/>
      <protection locked="0"/>
    </xf>
    <xf numFmtId="0" fontId="22" fillId="0" borderId="16" xfId="0" applyFont="1" applyBorder="1" applyAlignment="1">
      <alignment vertical="top" wrapText="1"/>
    </xf>
    <xf numFmtId="0" fontId="39" fillId="0" borderId="16" xfId="0" applyFont="1" applyBorder="1" applyAlignment="1">
      <alignment vertical="top" wrapText="1"/>
    </xf>
    <xf numFmtId="0" fontId="26" fillId="0" borderId="0" xfId="0" applyFont="1" applyBorder="1" applyAlignment="1" applyProtection="1">
      <alignment horizontal="center" vertical="center"/>
      <protection locked="0"/>
    </xf>
    <xf numFmtId="0" fontId="7" fillId="4" borderId="16" xfId="0" applyFont="1" applyFill="1" applyBorder="1" applyAlignment="1" applyProtection="1">
      <alignment horizontal="justify" vertical="top" wrapText="1"/>
      <protection locked="0"/>
    </xf>
    <xf numFmtId="0" fontId="7" fillId="4" borderId="16" xfId="0" applyFont="1" applyFill="1" applyBorder="1" applyAlignment="1" applyProtection="1">
      <alignment horizontal="justify" vertical="center" wrapText="1"/>
      <protection locked="0"/>
    </xf>
    <xf numFmtId="166" fontId="7" fillId="4" borderId="16"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2" fontId="24" fillId="4" borderId="16" xfId="0" applyNumberFormat="1" applyFont="1" applyFill="1" applyBorder="1" applyAlignment="1">
      <alignment horizontal="center" vertical="center" wrapText="1"/>
    </xf>
    <xf numFmtId="0" fontId="24" fillId="4" borderId="16" xfId="0" applyFont="1" applyFill="1" applyBorder="1" applyAlignment="1">
      <alignment horizontal="justify" vertical="top" wrapText="1"/>
    </xf>
    <xf numFmtId="0" fontId="24" fillId="4" borderId="16" xfId="0" applyFont="1" applyFill="1" applyBorder="1" applyAlignment="1">
      <alignment vertical="top" wrapText="1"/>
    </xf>
    <xf numFmtId="0" fontId="24" fillId="4" borderId="16" xfId="0" applyFont="1" applyFill="1" applyBorder="1" applyAlignment="1">
      <alignment horizontal="left" vertical="center"/>
    </xf>
    <xf numFmtId="166" fontId="32" fillId="20" borderId="19" xfId="3" applyNumberFormat="1" applyFont="1" applyFill="1" applyBorder="1" applyAlignment="1">
      <alignment horizontal="center" vertical="center"/>
    </xf>
    <xf numFmtId="0" fontId="24" fillId="4" borderId="16" xfId="0" applyFont="1" applyFill="1" applyBorder="1" applyAlignment="1">
      <alignment horizontal="justify" vertical="center" wrapText="1"/>
    </xf>
    <xf numFmtId="0" fontId="24" fillId="4" borderId="16" xfId="0" applyFont="1" applyFill="1" applyBorder="1" applyAlignment="1">
      <alignment vertical="center" wrapText="1"/>
    </xf>
    <xf numFmtId="0" fontId="24" fillId="4" borderId="16" xfId="0" applyFont="1" applyFill="1" applyBorder="1" applyAlignment="1" applyProtection="1">
      <alignment vertical="center" wrapText="1"/>
      <protection locked="0"/>
    </xf>
    <xf numFmtId="0" fontId="9" fillId="4" borderId="16" xfId="0" applyFont="1" applyFill="1" applyBorder="1" applyAlignment="1" applyProtection="1">
      <alignment horizontal="center" vertical="center" wrapText="1"/>
      <protection locked="0"/>
    </xf>
    <xf numFmtId="0" fontId="24" fillId="4" borderId="16" xfId="0" applyFont="1" applyFill="1" applyBorder="1"/>
    <xf numFmtId="0" fontId="24" fillId="4" borderId="16" xfId="0" applyFont="1" applyFill="1" applyBorder="1" applyAlignment="1">
      <alignment wrapText="1"/>
    </xf>
    <xf numFmtId="164" fontId="40" fillId="0" borderId="5" xfId="0" applyNumberFormat="1" applyFont="1" applyBorder="1" applyAlignment="1" applyProtection="1">
      <protection locked="0"/>
    </xf>
    <xf numFmtId="0" fontId="42" fillId="2" borderId="16" xfId="0" applyFont="1" applyFill="1" applyBorder="1" applyAlignment="1">
      <alignment horizontal="center" vertical="center"/>
    </xf>
    <xf numFmtId="0" fontId="41" fillId="2" borderId="23" xfId="0" applyFont="1" applyFill="1" applyBorder="1" applyAlignment="1">
      <alignment horizontal="center" vertical="center"/>
    </xf>
    <xf numFmtId="0" fontId="41" fillId="2" borderId="16" xfId="0" applyFont="1" applyFill="1" applyBorder="1" applyAlignment="1">
      <alignment horizontal="center" vertical="center"/>
    </xf>
    <xf numFmtId="0" fontId="43" fillId="0" borderId="0" xfId="0" applyFont="1" applyProtection="1">
      <protection hidden="1"/>
    </xf>
    <xf numFmtId="0" fontId="24" fillId="0" borderId="0" xfId="0" applyFont="1" applyProtection="1">
      <protection hidden="1"/>
    </xf>
    <xf numFmtId="0" fontId="24" fillId="10" borderId="0" xfId="0" applyFont="1" applyFill="1" applyAlignment="1">
      <alignment horizontal="center"/>
    </xf>
    <xf numFmtId="0" fontId="41" fillId="10" borderId="16" xfId="0" applyFont="1" applyFill="1" applyBorder="1" applyAlignment="1">
      <alignment horizontal="center" vertical="center"/>
    </xf>
    <xf numFmtId="0" fontId="24" fillId="3" borderId="0" xfId="0" applyFont="1" applyFill="1"/>
    <xf numFmtId="0" fontId="43" fillId="3" borderId="0" xfId="0" applyFont="1" applyFill="1" applyProtection="1">
      <protection hidden="1"/>
    </xf>
    <xf numFmtId="0" fontId="24" fillId="3" borderId="0" xfId="0" applyFont="1" applyFill="1" applyProtection="1">
      <protection hidden="1"/>
    </xf>
    <xf numFmtId="0" fontId="24" fillId="11" borderId="0" xfId="0" applyFont="1" applyFill="1" applyAlignment="1">
      <alignment horizontal="center"/>
    </xf>
    <xf numFmtId="0" fontId="41" fillId="11" borderId="16" xfId="0" applyFont="1" applyFill="1" applyBorder="1" applyAlignment="1">
      <alignment horizontal="center" vertical="center"/>
    </xf>
    <xf numFmtId="0" fontId="41" fillId="2" borderId="24" xfId="0" applyFont="1" applyFill="1" applyBorder="1" applyAlignment="1">
      <alignment horizontal="justify" vertical="center" wrapText="1"/>
    </xf>
    <xf numFmtId="0" fontId="44" fillId="12" borderId="25" xfId="0" applyNumberFormat="1" applyFont="1" applyFill="1" applyBorder="1" applyAlignment="1" applyProtection="1">
      <alignment horizontal="center" vertical="center" wrapText="1"/>
    </xf>
    <xf numFmtId="0" fontId="41" fillId="5" borderId="26" xfId="0" applyFont="1" applyFill="1" applyBorder="1" applyAlignment="1">
      <alignment vertical="center" wrapText="1"/>
    </xf>
    <xf numFmtId="0" fontId="41" fillId="5" borderId="24" xfId="0" applyFont="1" applyFill="1" applyBorder="1" applyAlignment="1">
      <alignment vertical="center" wrapText="1"/>
    </xf>
    <xf numFmtId="0" fontId="41" fillId="2" borderId="24" xfId="0" applyFont="1" applyFill="1" applyBorder="1" applyAlignment="1">
      <alignment horizontal="center" vertical="center" wrapText="1"/>
    </xf>
    <xf numFmtId="0" fontId="41" fillId="5" borderId="24" xfId="0" applyFont="1" applyFill="1" applyBorder="1" applyAlignment="1">
      <alignment horizontal="center" vertical="center" wrapText="1"/>
    </xf>
    <xf numFmtId="0" fontId="45" fillId="0" borderId="5" xfId="0" applyFont="1" applyBorder="1" applyAlignment="1">
      <alignment horizontal="justify" vertical="top" wrapText="1"/>
    </xf>
    <xf numFmtId="0" fontId="24" fillId="4" borderId="16" xfId="0" applyFont="1" applyFill="1" applyBorder="1" applyAlignment="1">
      <alignment horizontal="center" vertical="top" wrapText="1"/>
    </xf>
    <xf numFmtId="14" fontId="24" fillId="4" borderId="16" xfId="0" applyNumberFormat="1" applyFont="1" applyFill="1" applyBorder="1" applyAlignment="1">
      <alignment horizontal="center" vertical="center" wrapText="1"/>
    </xf>
    <xf numFmtId="0" fontId="24" fillId="4" borderId="16" xfId="0" applyFont="1" applyFill="1" applyBorder="1" applyAlignment="1" applyProtection="1">
      <alignment horizontal="center" vertical="center" wrapText="1"/>
      <protection locked="0"/>
    </xf>
    <xf numFmtId="9" fontId="24" fillId="0" borderId="0" xfId="13" applyFont="1"/>
    <xf numFmtId="0" fontId="47" fillId="9" borderId="16" xfId="0" applyFont="1" applyFill="1" applyBorder="1" applyAlignment="1" applyProtection="1">
      <alignment horizontal="center" vertical="center" wrapText="1"/>
      <protection locked="0"/>
    </xf>
    <xf numFmtId="0" fontId="24" fillId="4" borderId="16" xfId="0" applyFont="1" applyFill="1" applyBorder="1" applyAlignment="1">
      <alignment horizontal="left" vertical="center" wrapText="1"/>
    </xf>
    <xf numFmtId="0" fontId="47" fillId="4" borderId="16" xfId="0" applyFont="1" applyFill="1" applyBorder="1" applyAlignment="1" applyProtection="1">
      <alignment horizontal="center" vertical="center" wrapText="1"/>
      <protection locked="0"/>
    </xf>
    <xf numFmtId="0" fontId="24" fillId="0" borderId="16" xfId="0" applyFont="1" applyBorder="1" applyAlignment="1">
      <alignment horizontal="left" vertical="center" wrapText="1"/>
    </xf>
    <xf numFmtId="0" fontId="24" fillId="0" borderId="0" xfId="0" applyFont="1" applyFill="1"/>
    <xf numFmtId="0" fontId="24" fillId="15" borderId="16" xfId="0" applyFont="1" applyFill="1" applyBorder="1" applyAlignment="1">
      <alignment horizontal="left" vertical="center" wrapText="1"/>
    </xf>
    <xf numFmtId="0" fontId="24" fillId="5" borderId="16" xfId="0" applyFont="1" applyFill="1" applyBorder="1" applyAlignment="1">
      <alignment horizontal="center" vertical="center"/>
    </xf>
    <xf numFmtId="0" fontId="12" fillId="9" borderId="16" xfId="0" applyFont="1" applyFill="1" applyBorder="1" applyAlignment="1" applyProtection="1">
      <alignment horizontal="center" vertical="center" wrapText="1"/>
      <protection locked="0"/>
    </xf>
    <xf numFmtId="14" fontId="24" fillId="9" borderId="16" xfId="0" applyNumberFormat="1" applyFont="1" applyFill="1" applyBorder="1" applyAlignment="1" applyProtection="1">
      <alignment horizontal="center" vertical="center" wrapText="1"/>
      <protection locked="0"/>
    </xf>
    <xf numFmtId="0" fontId="48" fillId="9" borderId="16" xfId="10" applyFont="1" applyFill="1" applyBorder="1" applyAlignment="1" applyProtection="1">
      <alignment horizontal="center" vertical="center" wrapText="1"/>
      <protection locked="0"/>
    </xf>
    <xf numFmtId="167" fontId="24" fillId="4" borderId="16" xfId="0" applyNumberFormat="1" applyFont="1" applyFill="1" applyBorder="1" applyAlignment="1">
      <alignment horizontal="center" vertical="center"/>
    </xf>
    <xf numFmtId="0" fontId="24" fillId="4" borderId="0" xfId="0" applyFont="1" applyFill="1"/>
    <xf numFmtId="0" fontId="24" fillId="17" borderId="0" xfId="0" applyFont="1" applyFill="1"/>
    <xf numFmtId="0" fontId="49" fillId="9" borderId="16" xfId="7" applyFont="1" applyFill="1" applyBorder="1" applyAlignment="1" applyProtection="1">
      <alignment horizontal="center" vertical="center" wrapText="1"/>
      <protection locked="0"/>
    </xf>
    <xf numFmtId="0" fontId="24" fillId="9" borderId="16" xfId="7" applyFont="1" applyFill="1" applyBorder="1" applyAlignment="1" applyProtection="1">
      <alignment horizontal="center" vertical="center" wrapText="1"/>
      <protection locked="0"/>
    </xf>
    <xf numFmtId="0" fontId="43" fillId="7" borderId="17" xfId="0" applyFont="1" applyFill="1" applyBorder="1" applyAlignment="1">
      <alignment vertical="center"/>
    </xf>
    <xf numFmtId="0" fontId="43" fillId="7" borderId="18" xfId="0" applyFont="1" applyFill="1" applyBorder="1" applyAlignment="1">
      <alignment vertical="center"/>
    </xf>
    <xf numFmtId="1" fontId="46" fillId="6" borderId="2" xfId="0" applyNumberFormat="1" applyFont="1" applyFill="1" applyBorder="1" applyAlignment="1">
      <alignment horizontal="center"/>
    </xf>
    <xf numFmtId="0" fontId="50" fillId="2" borderId="24" xfId="0" applyFont="1" applyFill="1" applyBorder="1" applyAlignment="1">
      <alignment horizontal="center" vertical="center" wrapText="1"/>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41" fillId="5" borderId="16" xfId="0" applyFont="1" applyFill="1" applyBorder="1" applyAlignment="1">
      <alignment horizontal="center" vertical="center"/>
    </xf>
    <xf numFmtId="0" fontId="41" fillId="5" borderId="16" xfId="0" applyFont="1" applyFill="1" applyBorder="1" applyAlignment="1">
      <alignment horizontal="center" vertical="center" wrapText="1"/>
    </xf>
    <xf numFmtId="0" fontId="30"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0" fillId="0" borderId="24" xfId="0" applyBorder="1" applyAlignment="1">
      <alignment horizontal="center" vertical="top" wrapText="1"/>
    </xf>
    <xf numFmtId="0" fontId="0" fillId="0" borderId="27" xfId="0" applyBorder="1" applyAlignment="1">
      <alignment horizontal="center" vertical="top" wrapText="1"/>
    </xf>
    <xf numFmtId="0" fontId="0" fillId="0" borderId="16" xfId="0" applyBorder="1" applyAlignment="1">
      <alignment horizontal="left" vertical="top"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21" fillId="0" borderId="24" xfId="0" applyFont="1" applyBorder="1" applyAlignment="1">
      <alignment horizontal="justify" vertical="top" wrapText="1"/>
    </xf>
    <xf numFmtId="0" fontId="21" fillId="0" borderId="27" xfId="0" applyFont="1" applyBorder="1" applyAlignment="1">
      <alignment horizontal="justify" vertical="top" wrapText="1"/>
    </xf>
    <xf numFmtId="0" fontId="21" fillId="0" borderId="24" xfId="0" applyFont="1" applyBorder="1" applyAlignment="1">
      <alignment horizontal="center" vertical="center"/>
    </xf>
    <xf numFmtId="0" fontId="21" fillId="0" borderId="27" xfId="0" applyFont="1"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0"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3" fillId="3" borderId="0" xfId="1" applyFont="1" applyBorder="1" applyAlignment="1">
      <alignment horizontal="center"/>
    </xf>
    <xf numFmtId="0" fontId="15" fillId="15" borderId="11" xfId="1" applyFont="1" applyFill="1" applyBorder="1" applyAlignment="1">
      <alignment horizontal="center" vertical="center" wrapText="1"/>
    </xf>
    <xf numFmtId="0" fontId="15" fillId="15" borderId="12" xfId="1" applyFont="1" applyFill="1" applyBorder="1" applyAlignment="1">
      <alignment horizontal="center" vertical="center" wrapText="1"/>
    </xf>
    <xf numFmtId="0" fontId="15" fillId="15" borderId="13" xfId="1" applyFont="1" applyFill="1" applyBorder="1" applyAlignment="1">
      <alignment horizontal="center" vertical="center" wrapText="1"/>
    </xf>
    <xf numFmtId="0" fontId="15" fillId="15" borderId="14" xfId="1" applyFont="1" applyFill="1" applyBorder="1" applyAlignment="1">
      <alignment horizontal="center" vertical="center" wrapText="1"/>
    </xf>
    <xf numFmtId="0" fontId="15" fillId="15" borderId="0" xfId="1" applyFont="1" applyFill="1" applyBorder="1" applyAlignment="1">
      <alignment horizontal="center" vertical="center" wrapText="1"/>
    </xf>
    <xf numFmtId="0" fontId="15" fillId="15" borderId="9" xfId="1" applyFont="1" applyFill="1" applyBorder="1" applyAlignment="1">
      <alignment horizontal="center" vertical="center" wrapText="1"/>
    </xf>
    <xf numFmtId="0" fontId="10" fillId="3" borderId="0" xfId="1" applyFont="1" applyBorder="1" applyAlignment="1">
      <alignment horizontal="left" wrapText="1"/>
    </xf>
    <xf numFmtId="0" fontId="12"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594">
    <dxf>
      <numFmt numFmtId="1" formatCode="0"/>
    </dxf>
    <dxf>
      <font>
        <b/>
      </font>
    </dxf>
    <dxf>
      <font>
        <b/>
      </font>
    </dxf>
    <dxf>
      <font>
        <b/>
      </font>
    </dxf>
    <dxf>
      <font>
        <b/>
      </font>
    </dxf>
    <dxf>
      <font>
        <b/>
      </font>
    </dxf>
    <dxf>
      <font>
        <b/>
      </font>
    </dxf>
    <dxf>
      <font>
        <b/>
      </font>
    </dxf>
    <dxf>
      <font>
        <b/>
      </font>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border>
        <bottom style="thin">
          <color indexed="64"/>
        </bottom>
        <vertical style="thin">
          <color indexed="64"/>
        </vertical>
      </border>
    </dxf>
    <dxf>
      <alignment wrapText="1"/>
    </dxf>
    <dxf>
      <alignment wrapText="1"/>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top" wrapText="1"/>
    </dxf>
    <dxf>
      <alignment vertical="top" wrapText="1"/>
    </dxf>
    <dxf>
      <alignment vertical="top" wrapText="1"/>
    </dxf>
    <dxf>
      <alignment vertical="top"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wrapText="1"/>
    </dxf>
    <dxf>
      <alignment wrapText="1"/>
    </dxf>
    <dxf>
      <alignment wrapText="1"/>
    </dxf>
    <dxf>
      <alignment wrapText="1"/>
    </dxf>
    <dxf>
      <alignment vertical="top"/>
    </dxf>
    <dxf>
      <alignment vertical="top"/>
    </dxf>
    <dxf>
      <alignment vertical="top"/>
    </dxf>
    <dxf>
      <alignment vertical="top"/>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theme="7" tint="0.7999816888943144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fill>
        <patternFill patternType="solid">
          <bgColor rgb="FFFFB3D2"/>
        </patternFill>
      </fill>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vertical="top" wrapText="1"/>
    </dxf>
    <dxf>
      <alignment vertical="top" wrapText="1"/>
    </dxf>
    <dxf>
      <alignment vertical="top" wrapText="1"/>
    </dxf>
    <dxf>
      <alignment vertical="top" wrapText="1"/>
    </dxf>
    <dxf>
      <alignment vertical="top" wrapText="1"/>
    </dxf>
    <dxf>
      <alignment vertical="top" wrapText="1"/>
    </dxf>
    <dxf>
      <alignment vertical="top"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Estado acciones plan de mejoramiento suscrito</a:t>
            </a:r>
            <a:r>
              <a:rPr lang="es-CO" baseline="0"/>
              <a:t> ante la contraloria </a:t>
            </a:r>
            <a:endParaRPr lang="es-CO"/>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3-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4-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5-6522-430F-AAC3-384DCE11AE78}"/>
                </c:ext>
              </c:extLst>
            </c:dLbl>
            <c:dLbl>
              <c:idx val="3"/>
              <c:layout>
                <c:manualLayout>
                  <c:x val="0.10941704035874446"/>
                  <c:y val="-9.259259259259302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0-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1-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2-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3-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4-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6"/>
                <c:pt idx="0">
                  <c:v>Cumplida</c:v>
                </c:pt>
                <c:pt idx="1">
                  <c:v>En ejecución</c:v>
                </c:pt>
                <c:pt idx="2">
                  <c:v>Incumplida * 2018</c:v>
                </c:pt>
                <c:pt idx="3">
                  <c:v>Subtotal</c:v>
                </c:pt>
                <c:pt idx="4">
                  <c:v>Incumplida* 2017</c:v>
                </c:pt>
                <c:pt idx="5">
                  <c:v>Total</c:v>
                </c:pt>
              </c:strCache>
            </c:strRef>
          </c:cat>
          <c:val>
            <c:numRef>
              <c:f>resumen!$E$5:$E$13</c:f>
              <c:numCache>
                <c:formatCode>General</c:formatCode>
                <c:ptCount val="9"/>
                <c:pt idx="0">
                  <c:v>65</c:v>
                </c:pt>
                <c:pt idx="1">
                  <c:v>44</c:v>
                </c:pt>
                <c:pt idx="2">
                  <c:v>4</c:v>
                </c:pt>
                <c:pt idx="3">
                  <c:v>113</c:v>
                </c:pt>
                <c:pt idx="4">
                  <c:v>14</c:v>
                </c:pt>
                <c:pt idx="5">
                  <c:v>127</c:v>
                </c:pt>
              </c:numCache>
            </c:numRef>
          </c:val>
          <c:extLst>
            <c:ext xmlns:c16="http://schemas.microsoft.com/office/drawing/2014/chart" uri="{C3380CC4-5D6E-409C-BE32-E72D297353CC}">
              <c16:uniqueId val="{00000000-6522-430F-AAC3-384DCE11AE78}"/>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522-430F-AAC3-384DCE11AE7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522-430F-AAC3-384DCE11AE7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522-430F-AAC3-384DCE11AE7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522-430F-AAC3-384DCE11AE78}"/>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E76A-48C4-83F0-681D6139A7EA}"/>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E76A-48C4-83F0-681D6139A7EA}"/>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E76A-48C4-83F0-681D6139A7EA}"/>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E76A-48C4-83F0-681D6139A7EA}"/>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E76A-48C4-83F0-681D6139A7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6-6522-430F-AAC3-384DCE11AE7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7-6522-430F-AAC3-384DCE11AE7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8-6522-430F-AAC3-384DCE11AE7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09-6522-430F-AAC3-384DCE11AE7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5-E76A-48C4-83F0-681D6139A7E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6-E76A-48C4-83F0-681D6139A7E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7-E76A-48C4-83F0-681D6139A7E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8-E76A-48C4-83F0-681D6139A7EA}"/>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outEnd"/>
              <c:showLegendKey val="0"/>
              <c:showVal val="0"/>
              <c:showCatName val="1"/>
              <c:showSerName val="0"/>
              <c:showPercent val="0"/>
              <c:showBubbleSize val="0"/>
              <c:extLst>
                <c:ext xmlns:c16="http://schemas.microsoft.com/office/drawing/2014/chart" uri="{C3380CC4-5D6E-409C-BE32-E72D297353CC}">
                  <c16:uniqueId val="{00000019-E76A-48C4-83F0-681D6139A7EA}"/>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resumen!$D$5:$D$13</c:f>
              <c:strCache>
                <c:ptCount val="6"/>
                <c:pt idx="0">
                  <c:v>Cumplida</c:v>
                </c:pt>
                <c:pt idx="1">
                  <c:v>En ejecución</c:v>
                </c:pt>
                <c:pt idx="2">
                  <c:v>Incumplida * 2018</c:v>
                </c:pt>
                <c:pt idx="3">
                  <c:v>Subtotal</c:v>
                </c:pt>
                <c:pt idx="4">
                  <c:v>Incumplida* 2017</c:v>
                </c:pt>
                <c:pt idx="5">
                  <c:v>Total</c:v>
                </c:pt>
              </c:strCache>
            </c:strRef>
          </c:cat>
          <c:val>
            <c:numRef>
              <c:f>resumen!$F$5:$F$13</c:f>
              <c:numCache>
                <c:formatCode>0.0%</c:formatCode>
                <c:ptCount val="9"/>
                <c:pt idx="0">
                  <c:v>0.5752212389380531</c:v>
                </c:pt>
                <c:pt idx="1">
                  <c:v>0.38938053097345132</c:v>
                </c:pt>
                <c:pt idx="2">
                  <c:v>3.5398230088495575E-2</c:v>
                </c:pt>
                <c:pt idx="3">
                  <c:v>1</c:v>
                </c:pt>
              </c:numCache>
            </c:numRef>
          </c:val>
          <c:extLst>
            <c:ext xmlns:c16="http://schemas.microsoft.com/office/drawing/2014/chart" uri="{C3380CC4-5D6E-409C-BE32-E72D297353CC}">
              <c16:uniqueId val="{00000001-6522-430F-AAC3-384DCE11AE7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144</xdr:row>
      <xdr:rowOff>114300</xdr:rowOff>
    </xdr:from>
    <xdr:to>
      <xdr:col>30</xdr:col>
      <xdr:colOff>719932</xdr:colOff>
      <xdr:row>188</xdr:row>
      <xdr:rowOff>403225</xdr:rowOff>
    </xdr:to>
    <xdr:pic>
      <xdr:nvPicPr>
        <xdr:cNvPr id="11" name="Imagen 10">
          <a:extLst>
            <a:ext uri="{FF2B5EF4-FFF2-40B4-BE49-F238E27FC236}">
              <a16:creationId xmlns:a16="http://schemas.microsoft.com/office/drawing/2014/main" id="{F2C7DD6A-EECC-4A3C-8AED-D81E73F4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0" y="23469600"/>
          <a:ext cx="12530932" cy="877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306916</xdr:colOff>
      <xdr:row>135</xdr:row>
      <xdr:rowOff>127000</xdr:rowOff>
    </xdr:from>
    <xdr:to>
      <xdr:col>8</xdr:col>
      <xdr:colOff>10198363</xdr:colOff>
      <xdr:row>188</xdr:row>
      <xdr:rowOff>98689</xdr:rowOff>
    </xdr:to>
    <xdr:pic>
      <xdr:nvPicPr>
        <xdr:cNvPr id="10" name="Imagen 9">
          <a:extLst>
            <a:ext uri="{FF2B5EF4-FFF2-40B4-BE49-F238E27FC236}">
              <a16:creationId xmlns:a16="http://schemas.microsoft.com/office/drawing/2014/main" id="{E636C16F-AF6D-47D3-8945-7BC547C29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8333" y="19462750"/>
          <a:ext cx="9646708" cy="2728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31750</xdr:colOff>
      <xdr:row>0</xdr:row>
      <xdr:rowOff>0</xdr:rowOff>
    </xdr:from>
    <xdr:to>
      <xdr:col>12</xdr:col>
      <xdr:colOff>1349375</xdr:colOff>
      <xdr:row>13</xdr:row>
      <xdr:rowOff>187325</xdr:rowOff>
    </xdr:to>
    <xdr:graphicFrame macro="">
      <xdr:nvGraphicFramePr>
        <xdr:cNvPr id="3" name="Gráfico 2">
          <a:extLst>
            <a:ext uri="{FF2B5EF4-FFF2-40B4-BE49-F238E27FC236}">
              <a16:creationId xmlns:a16="http://schemas.microsoft.com/office/drawing/2014/main" id="{752D9D64-7AC8-40B6-8E6D-F79946D247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a romero" refreshedDate="43675.274728703705" createdVersion="6" refreshedVersion="6" minRefreshableVersion="3" recordCount="127" xr:uid="{6B6C7031-79EC-4253-87FF-ABF3FAA08791}">
  <cacheSource type="worksheet">
    <worksheetSource ref="A8:AQ135" sheet="126PE01-PR08-F2"/>
  </cacheSource>
  <cacheFields count="43">
    <cacheField name="I" numFmtId="0">
      <sharedItems containsSemiMixedTypes="0" containsString="0" containsNumber="1" containsInteger="1" minValue="1" maxValue="127"/>
    </cacheField>
    <cacheField name="COD_FILA" numFmtId="0">
      <sharedItems/>
    </cacheField>
    <cacheField name="FECHA REPORTE DE LA INFORMACIÓN" numFmtId="0">
      <sharedItems containsDate="1" containsMixedTypes="1" minDate="2018-09-18T00:00:00" maxDate="2018-12-20T00:00:00"/>
    </cacheField>
    <cacheField name="(4) CÓDIGO DE LA ENTIDAD" numFmtId="0">
      <sharedItems containsMixedTypes="1" containsNumber="1" containsInteger="1" minValue="126" maxValue="126"/>
    </cacheField>
    <cacheField name="(8) VIGENCIA PAD AUDITORIA o VISITA" numFmtId="0">
      <sharedItems/>
    </cacheField>
    <cacheField name="(20) CODIGO AUDITORIA SEGÚN PAD DE LA VIGENCIA" numFmtId="0">
      <sharedItems containsSemiMixedTypes="0" containsString="0" containsNumber="1" containsInteger="1" minValue="48" maxValue="802" count="10">
        <n v="53"/>
        <n v="48"/>
        <n v="802"/>
        <n v="72"/>
        <n v="79"/>
        <n v="293"/>
        <n v="57"/>
        <n v="62"/>
        <n v="54"/>
        <n v="59"/>
      </sharedItems>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ount="53">
        <s v="3.1.2"/>
        <s v="3.1.3"/>
        <s v="3.1.4"/>
        <s v="3.1.5"/>
        <s v="3.1.7"/>
        <s v="3.1.8"/>
        <s v="2.1.2.1"/>
        <s v="2.1.3.11"/>
        <s v="2.1.3.24"/>
        <s v="2.1.3.5"/>
        <s v="2.2.1"/>
        <s v="2.3.1.1.3.2"/>
        <s v="2.3.1.2.3.1"/>
        <s v="3.1.2.2.1"/>
        <s v="3.16"/>
        <s v="3.2"/>
        <s v="3.2.1.10"/>
        <s v="3.2.1.8"/>
        <s v="3.2.1.9"/>
        <s v="3.5"/>
        <s v="3.1.1"/>
        <s v="3.2.4"/>
        <s v="4.1.1"/>
        <s v="3.1.6"/>
        <s v="3.2.1"/>
        <s v="3.2.2"/>
        <s v="3.2.3"/>
        <s v="3.2.5"/>
        <s v="3.2.6"/>
        <s v="3.2.7"/>
        <s v="3.1.3.2"/>
        <s v="3.1.3.4"/>
        <s v="3.1.3.5"/>
        <s v="3.1.1.2 "/>
        <s v="3.1.3.1"/>
        <s v="3.2.1.2"/>
        <s v="3.2.1.4"/>
        <s v="4.4.1 "/>
        <s v="3.2.1.5 "/>
        <s v="3.1.3.3"/>
        <s v="3.2.1.3"/>
        <s v="3.2.1.6"/>
        <s v="2.1.3.9"/>
        <s v="2.2.1.1.3.1"/>
        <s v="2.2.1.1.3.2"/>
        <s v="3.2.9"/>
        <s v="3.3.1.6.1"/>
        <s v="3.3.1.1.1"/>
        <s v="3.3.1.1.2"/>
        <s v="3.2.1.1"/>
        <s v="3.1.4.1"/>
        <s v="3.1.1.1"/>
        <s v="3.2.2.1"/>
      </sharedItems>
    </cacheField>
    <cacheField name="(28) DESCRIPCION DEL HALLAZGO" numFmtId="0">
      <sharedItems containsBlank="1" count="85" longText="1">
        <s v="HALLAZGO DE CARÁCTER ADMINISTRATIVO CON PRESUNTA INCIDENCIA DISCIPLINARIA, POR LOS ESCASOS AVANCES Y RESULTADOS EN MEDIDAS DEL PLAN DECENAL DE DESCONTAMINACIÓN DEL AIRE PARA BOGOTÁ."/>
        <s v="HALLAZGO DE CARÁCTER ADMINISTRATIVO CON PRESUNTA INCIDENCIA DISCIPLINARIA, POR NO EVALUAR EL PLAN DECENAL DE DESCONTAMINACIÓN DEL AIRE PARA BOGOTÁ, DENTRO DE LOS TÉRMINOS PREVISTOS EN EL REGLAMENTO."/>
        <s v="HALLAZGO DE CARÁCTER ADMINISTRATIVO CON PRESUNTA INCIDENCIA DISCIPLINARIA, POR LA DEFICIENCIA DE INDICADORES PARA EL SEGUIMIENTO Y CONTROL A LA GESTIÓN MISIONAL DE LA SDA."/>
        <s v="HALLAZGO DE CARÁCTER ADMINISTRATIVO CON PRESUNTA INCIDENCIA DISCIPLINARIA, POR NO CONTAR CON UN PROCEDIMIENTO PARA ACTUALIZACIÓN Y CONSOLIDACIÓN DEL INVENTARIO DE FUENTES FIJAS DE EMISIONES ATMOSFÉRICAS."/>
        <s v="HALLAZGO DE CARÁCTER ADMINISTRATIVO CON PRESUNTA INCIDENCIA DISCIPLINARIA, POR NO GESTIONAR NI IMPULSAR LOS PROCESOS SANCIONATORIOS AMBIENTALES INICIADOS EN LA SUBDIRECCIÓN DE CALIDAD DEL AIRE, AUDITIVA Y VISUAL."/>
        <s v="HALLAZGO DE CARÁCTER ADMINISTRATIVO, POR EL DEFICIENTE SEGUIMIENTO A LAS ACCIONES DE LA SDA PARA EL CONTROL A FUENTES FIJAS DE EMISIONES ATMOSFÉRICAS."/>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HALLAZGO ADMINISTRATIVO CON PRESUNTA INCIDENCIA DISCIPLINARIA POR CELEBRAR EL CONTRATO 511 DE 2016 CON PERSONAS QUE NO CUMPLÍAN LOS REQUISITOS ESTABLECIDOS EN LOS ESTUDIOS PREVIOS PARA LA EJECUCIÓN DEL OBJETO"/>
        <s v="HALLAZGO ADMINISTRATIVO POR LA NOTIFICACIÓN DE MANERA EXTEMPORÁNEA A LOS SUPERVISORES DE LOS CONTRATOS NOS SDA-426 DE 2016, SDA-916 DE 2016, SDA-2016-0530 Y 2016-0651"/>
        <s v="HALLAZGO ADMINISTRATIVO CON PRESUNTA INCIDENCIA DISCIPLINARIA POR SUSCRIBIR EL CONVENIO DE COOPERACIÓN 1515 DE 2014 UTILIZANDO LAS MODALIDADES DE CONTRATACIÓN INCORRECTA. SE RETIRA LA OBSERVACIÓN FRENTE AL CONVENIO DE ASOCIACIÓN NO. 20161264"/>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HALLAZGO ADMINISTRATIVO CON PRESUNTA INCIDENCIA DISCIPLINARIA: POR ENCONTRARSE REGISTRADOS 3.824 PAGOS, EN LA CUENTA DE OTROS PASIVOS INGRESOS RECIBIDOS POR ANTICIPADO POR TRÁMITES DE EVALUACIÓN Y SEGUIMIENTO, COMO VALORES SIN IDENTIFICAR"/>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HALLAZGO ADMINISTRATIVO CON PRESUNTA INCIDENCIA DISCIPLINARIA, POR NO EFECTUAR LA LIQUIDACIÓN Y COBRO DEL SERVICIO DE SEGUIMIENTO Y EVALUACIÓN, RESPECTO DE LOS CONCEPTOS TÉCNICOS QUE EN RELACIÓN CON LAS ESTACIONES DE SERVICIO SE HAN GENERADO."/>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HALLAZGO ADMINISTRATIVO CON PRESUNTA INCIDENCIA DISCIPLINARIA, POR DEFICIENCIA EN LAS ACTUACIONES FRENTE A USUARIOS SIN REGISTRO NI PERMISO DE VERTIMIENTOS ESTANDO OBLIGADOS A ELLO"/>
        <s v="HALLAZGO ADMINISTRATIVO POR NO CONTAR CON LOS PLANES DE MANEJO AMBIENTAL DE LOS HUMEDALES DE EL SALITRE, TUNJO Y LA ISLA"/>
        <s v="HALLAZGO ADMINISTRATIVO, POR FALTA DE FORTALECIMIENTO EN LAS MEDIDAS COMPLEMENTARIAS DEL MONITOREO A LA CALIDAD Y CANTIDAD DEL AGUA Y DE VERTIMIENTOS A FUENTES SUPERFICIALES."/>
        <s v="HALLAZGO ADMINISTRATIVO POR FALTA DE CONTROL Y SEGUIMIENTO DE LA SUPERVISIÓN DE LOS CONTRATOS SDA-294-2014, SDA-310-2014 Y SDA-338-2015, EN CUMPLIMIENTO DE LAS ACTIVIDADES RELACIONADAS CON LAS OBLIGACIONES ESPECÍFICAS DEL CONTRATISTA"/>
        <s v="HALLAZGO ADMINISTRATIVO CON PRESUNTA INCIDENCIA DISCIPLINARIA, POR NO ADELANTAR CON CELERIDAD Y EFICACIA LA GESTIÓN PARA DECIDIR LAS SOLICITUDES DE PERMISO DE VERTIMIENTOS PRESENTADAS POR LAS ESTACIONES DE SERVICIO."/>
        <s v="HALLAZGO ADMINISTRATIVO CON PRESUNTA INCIDENCIA DISCIPLINARIA, POR LA FALTA DE ACTUALIZACIÓN DE LOS MAPAS DE RUIDO Y DE LAS RESPECTIVAS ZONAS CRÍTICAS."/>
        <s v="HALLAZGO DE CARÁCTER ADMINISTRATIVO, POR EL PORCENTAJE DE DATOS QUE NO SON VÁLIDOS, EN EL MARCO DE OPERACIÓN DE LA RMCAB."/>
        <s v="HALLAZGO ADMINISTRATIVO POR LA DEFICIENTE IMPLEMENTACIÓN DEL PROCEDIMIENTO 126PM04-PR14 - VERSIÓN 5.0. “MONITOREO, SEGUIMIENTO Y CONTROL DE RUIDO EN EL DISTRITO CAPITAL”."/>
        <s v="HALLAZGO ADMINISTRATIVO, POR LA INADECUADA PLANEACIÓN DE LAS ACTIVIDADES PROGRAMADAS PARA LA META 24 DEL PROYECTO 574."/>
        <s v="HALLAZGO ADMINISTRATIVO CON PRESUNTA INCIDENCIA DISCIPLINARIA, POR LA INADECUADA ESTRUCTURACIÓN DE LOS SOPORTES QUE ACREDITAN LA EJECUCIÓN DE LOS CONTRATOS DE PRESTACIÓN DE SERVICIOS PROFESIONALES"/>
        <s v="HALLAZGO DE CARÁCTER ADMINISTRATIVO CON PRESUNTA INCIDENCIA DISCIPLINARIA, POR NO ATENDER LOS DERECHOS DE PETICIÓN RELACIONADOS CON LA DESCONTAMINACIÓN DEL AIRE DE LA CIUDAD, DENTRO DE LOS PLAZOS PREVISTOS EN EL RESPECTIVO MARCO NORMATIVO."/>
        <s v="HALLAZGO ADMINISTRATIVO, POR EL DESARROLLO INADECUADO DE ALGUNAS ACTIVIDADES PREVISTAS PARA EL CUMPLIMIENTO DE METAS,  EN EL MARCO DE LAS LÍNEAS PROGRAMÁTICAS DE LA POLÍTICA DE HUMEDALES DEL DISTRITO CAPITAL."/>
        <s v="HALLAZGO ADMINISTRATIVO CON PRESUNTA INCIDENCIA DISCIPLINARIA, POR NO CONTAR CON LA HOJA DE VIDA Y REPORTE DE MEDICIÓN DEL INDICADOR “% DE REDUCCIÓN EN LA CONTAMINACIÓN SONORA EN ÁREAS ESTRATÉGICAS DEFINIDAS”, EN EL MARCO DE LA META 24 DEL PROYECTO DE INVERSIÓN 574"/>
        <s v="HALLAZGO ADMINISTRATIVO CON PRESUNTA INCIDENCIA DISCIPLINARIA, POR NO CONTAR CON LOS PMA DE LOS HUMEDALES EL TUNJO, SALITRE Y LA ISLA, Y POR NO CONSIDERAR EN SU INTERVENCIÓN EL PROTOCOLO DE RECUPERACIÓN Y REHABILITACIÓN ECOLÓGICA DE HUMEDALES."/>
        <s v="HALLAZGO ADMINISTRATIVO, POR EL INADECUADO DESARROLLO DE ALGUNAS ACTIVIDADES CORRESPONDIENTES A LAS CINCO (5) ESTRATEGIAS PARA LA EJECUCIÓN DE LOS PMAS APROBADOS."/>
        <s v="HALLAZGO ADMINISTRATIVO CON PRESUNTA INCIDENCIA DISCIPLINARIA, POR LA FALTA DE SEGUIMIENTO Y EXIGENCIA DE AVANCES, FRENTE AL CUMPLIMIENTO DE ALGUNAS ESTRATEGIAS DE LOS PMAS, APROBADOS A LA FECHA."/>
        <s v="HALLAZGO ADMINISTRATIVO, POR NO CONTAR CON UNA PERMANENTE ADMINISTRACIÓN DE LOS PARQUES ECOLÓGICOS DISTRITALES DE HUMEDAL, PARA GARANTIZAR SU CONSERVACIÓN Y RECUPERACIÓN"/>
        <s v="HALLAZGO ADMINISTRATIVO CON PRESUNTA INCIDENCIA DISCIPLINARIA, POR INCUMPLIMIENTO DE ALGUNAS OBLIGACIONES DEL CONVENIO INTERADMINISTRATIVO 033 DE 2011."/>
        <s v="HALLAZGO ADMINISTRATIVO, POR DEFICIENCIAS EN LA ADMINISTRACIÓN DE LOS DATOS GENERADOS POR LOS EQUIPOS DE LA RED DE MONITOREO DEL AEROPUERTO EL DORADO"/>
        <s v="HALLAZGO ADMINISTRATIVO CON PRESUNTA INCIDENCIA DISCIPLINARIA, POR LA FALTA DE MEDIDAS ADOPTADAS FRENTE A FACTORES DE DETERIORO DE LOS DIFERENTES PARQUES ECOLÓGICOS DE HUMEDAL DEL DISTRITO CAPITAL."/>
        <s v="HALLAZGO ADMINISTRATIVO CON PRESUNTA INCIDENCIA DISCIPLINARIA, POR LA FALTA DE GESTIÓN EN EL CONTROL DE LA CONTAMINACIÓN AUDITIVA DE LAS LOCALIDADES ALEDAÑAS AL AEROPUERTO EL DORADO"/>
        <s v="HALLAZGO ADMINISTRATIVO, POR LA EJECUCIÓN DEL CONTRATO DE PRESTACIÓN DE SERVICIOS PROFESIONALES 1019 DE 2015 POR PARTE DEL CONTRATISTA CESIONARIO, SIN TENER APROBADA LA RESPECTIVA PÓLIZA DE CUMPLIMIENTO."/>
        <s v="HALLAZGO ADMINISTRATIVO CON PRESUNTA INCIDENCIA DISCIPLINARIA, POR INADECUADA PLANEACIÓN DEL CONTRATO DE CONSULTORÍA 1430 DE 2015 E INCONSISTENCIAS EN LA RESPECTIVA PÓLIZA DE RESPONSABILIDAD CIVIL EXTRACONTRACTUAL."/>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HALLAZGO ADMINISTRATIVO CON PRESUNTA INCIDENCIA DISCIPLINARIA, POR TERMINAR SIN JUSTIFICACIÓN EL CONTRATO DE PRESTACIÓN DE SERVICIOS PROFESIONALES 1414 DE 2015."/>
        <s v="HALLAZGO ADMINISTRATIVO CON PRESUNTA INCIDENCIA DISCIPLINARIA, POR INCONSISTENCIAS EN LA PLANEACIÓN Y EJECUCIÓN DEL CONTRATO DE PRESTACIÓN DE SERVICIOS 1431 DE 2015."/>
        <s v="HALLAZGO ADMINISTRATIVO CON PRESUNTA INCIDENCIA DISCIPLINARIA, POR NO CUMPLIR INTEGRALMENTE EL ORDINAL 4 DEL NUMERAL 2.2. DE LA CLÁUSULA SEGUNDA DEL CONTRATO DE CONSULTORÍA 1411 DE 2015."/>
        <s v="HALLAZGO ADMINISTRATIVO CON PRESUNTA INCIDENCIA DISCIPLINARIA, POR INCONSISTENCIAS EN LA SUPERVISIÓN DEL CONVENIO INTERADMINISTRATIVO 1535 DE 2016."/>
        <s v="HALLAZGO ADMINISTRATIVO CON PRESUNTA INCIDENCIA DISCIPLINARIA, POR NO ATENDER DENTRO DE LOS PLAZOS LEGALES, LOS DERECHOS DE PETICIÓN RELACIONADOS CON LA GESTIÓN EN LOS PARQUES ECOLÓGICOS DISTRITALES DE HUMEDAL, EN LAS VIGENCIAS 2015 Y 2016."/>
        <s v="HALLAZGO ADMINISTRATIVO CON PRESUNTA INCIDENCIA DISCIPLINARIA, POR NO ATENDER DE FONDO LAS PETICIONES, QUEJAS Y RECLAMOS RELACIONADOS CON LA CONTAMINACIÓN AUDITIVA DE LA CIUDAD"/>
        <s v="Hallazgo administrativo por la omisión en la exigencia y verificación de las garantías de conformidad con lo dispuesto en los contratos 20161327 y 20161307"/>
        <s v="Hallazgo administrativo porque en el expediente del contrato SDA-LP-20161274 no se encuentra la relación de los vehículos que efectivamente prestan el servicio de transporte, ni los documentos que garantizan el cumplimiento de las condiciones técnicas de los mismos"/>
        <s v="Hallazgo administrativo porque dentro del expediente SDA-LP-20161274, no hay claridad en los soportes que evidencian la transparencia en la liquidación, para la realización de los pagos en ejecución del contrato de transporte SDA-LP-20161274"/>
        <s v="Hallazgo administrativo con presunta incidencia disciplinaria, por no atender dentro de los plazos legales varios derechos de petición, radicados en la vigencia 2017"/>
        <s v="Hallazgo administrativo con presunta incidencia disciplinaria y fiscal por valor de $49.686.960,60, por la cancelación de gastos administrativos en el Convenio de Asociación No. 20161268."/>
        <s v="Hallazgo administrativo por falencias en la implementación de las acciones del Plan de Manejo de la Franja de Adecuación y la Reserva Forestal Protectora de los Cerros Orientales a cargo de la SDA"/>
        <s v="Hallazgo administrativo con presunta incidencia disciplinaria por no realizar la identificación de las metas de los proyectos de inversión en el PACA institucional"/>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Hallazgo administrativo por no tener establecido el estado de incorporación de los ODS en los proyectos de inversión de la SDA"/>
        <s v="Hallazgo administrativo por inconsistencias presentadas en el estudio de mercado realizado por la Entidad, en el contrato de arrendamiento No. 20170380"/>
        <s v="Hallazgo Administrativo por la poca efectividad en el desarrollo de los procesos derivados de la incautación de madera."/>
        <s v="Hallazgo administrativo por la no oportuna revisión y aprobación de los Planes Locales de Arborización Urbana -PLAU´s."/>
        <s v="HALLAZGO ADMINISTRATIVO POR PUBLICACIÓN INCONSISTENTE DEL VALOR DEL CONVENIO 1515 DE 2014 EN SIVICOF"/>
        <s v="HALLAZGO ADMINISTRATIVO CON PRESUNTA INCIDENCIA DISCIPLINARIA POR INCUMPLIMIENTO DEL DECRETO 85 DE 2013 “POR MEDIO DEL CUAL SE ORDENA ADECUAR EN EL DISTRITO CAPITAL EL CENTRO ECOLÓGICO DISTRITAL DE PROTECCIÓN Y BIENESTAR ANIMAL -CEA- “CASA ECOLÓGICA DE LOS ANIMALES"/>
        <s v="HALLAZGO ADMINISTRATIVO POR NO CONTAR CON EVALUACIÓN FINANCIERA Y ECONÓMICA PARA LA CONSTRUCCIÓN DE LA CASA ECOLÓGICA DE LOS ANIMALES – CEA EN EL MARCO DEL PROYECTO 961 “GESTIÓN INTEGRAL A LA FAUNA DOMÉSTICA EN EL D.C”"/>
        <s v="HALLAZGO DE CARÁCTER ADMINISTRATIVO CON INCIDENCIA FISCAL POR VALOR DE $35.700.000, Y PRESUNTA INCIDENCIA DISCIPLINARIA, POR PACTAR HONORARIOS IMPROCEDENTES, FRENTE A LA EXPERIENCIA PROFESIONAL REQUERIDA EN CARRERAS DE INGENIERÍA."/>
        <s v="HALLAZGO ADMINISTRATIVO CON PRESUNTA INCIDENCIA DISCIPLINARIA, POR DEFICIENCIAS EN LA APROBACIÓN DEL ANEXO MODIFICATORIO DE LA GARANTÍA DEL CONTRATO 181 DE 2015"/>
        <s v="HALLAZGO ADMINISTRATIVO CON PRESUNTA INCIDENCIA DISCIPLINARIA, POR ASIGNAR ACTIVIDADES NO CIRCUNSCRITAS A LAS RESPECTIVAS METAS Y OBJETOS PACTADOS, EN CONTRATOS DE PRESTACIÓN DE SERVICIOS PROFESIONALES"/>
        <s v="HALLAZGO ADMINISTRATIVO CON PRESUNTA INCIDENCIA DISCIPLINARIA, POR NO PUBLICAR ADECUADAMENTE LOS DOCUMENTOS DEL PROCESO DE CONTRATACIÓN, EN EL SISTEMA ELECTRÓNICO PARA LA CONTRATACIÓN PÚBLICA – SECOP"/>
        <s v="HALLAZGO DE CARÁCTER ADMINISTRATIVO CON PRESUNTA INCIDENCIA DISCIPLINARIA, POR VALIDAR EXPERIENCIA INSUFICIENTEMENTE ACREDITADA, EN CONTRATOS DE PRESTACIÓN DE SERVICIOS PROFESIONALES Y DE APOYO A LA GESTIÓN."/>
        <s v="HALLAZGO ADMINISTRATIVO CON PRESUNTA INCIDENCIA DISCIPLINARIA, POR NO REPORTAR EN EL SIVICOF LA MODIFICACIÓN 1 AL CONTRATO 1257 DE 2015 Y POR REPORTE EXTEMPORÁNEO DEL CONTRATO 595 DE 2015"/>
        <s v="HALLAZGO DE CARÁCTER ADMINISTRATIVO, CON PRESUNTA INCIDENCIA DISCIPLINARIA, POR INCONSISTENCIAS PRESENTADAS EN LA SUPERVISIÓN DE LOS CONTRATOS 1003 DE 2013, 1237 DE 2016 Y 1023 DE 2013."/>
        <s v="HALLAZGO DE CARÁCTER ADMINISTRATIVO, POR NO REPORTAR EN EL SIVICOF EL ACTA DE LIQUIDACIÓN DEL CONTRATO 1388 DE 2014, Y POR CUANTO LA MISMA TIENE FECHA DISTINTA A LA DE SU SUSCRIPCIÓN."/>
        <s v="Hallazgo Administrativo por el no registro de 1.863 actos administrativos en la Cuenta de Deudores por valor de $13.481.000.086, los cuales se encuentran registrados en las Cuentas de Orden"/>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Hallazgo Administrativo por la no remisión de 40 resoluciones devueltas por la Oficina de Ejecuciones Fiscales de la Secretaría de Hacienda, vigencias 1998 a diciembre de 2015, por un total de $163.886.318,25, por presentar inconsistencias en el cobro coactivo"/>
        <s v="Hallazgo administrativo con presunta incidencia disciplinaria, por el bajo porcentaje de ejecución en magnitud de metas de Proyectos de Inversión del Plan de Desarrollo “Bogotá Mejor para Todos” 2016 - 2020"/>
        <s v="Hallazgo administrativo con presunta incidencia disciplinaria por constituir al cierre de la vigencia 2017, reservas presupuestales que alcanzan el 71,99% del presupuesto de inversión de la vigencia 2017"/>
        <s v="Hallazgo administrativo por inconsistencias en la información suministrada y reportada por la Secretaria Distrital de Ambiente"/>
        <s v="Hallazgo administrativo, por debilidades en los sistemas de información, procesos de radicación y control de la correspondencia."/>
        <s v="Hallazgo administrativo con presunta incidencia disciplinaria, por el incumplimiento a los principios del proceso de gestión documental, relacionados con eficiencia, economia y agrupación."/>
        <s v="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
        <s v="Hallazgo administrativo con posible incidencia disciplinaria, por la no remisión por parte de la Secretaría Oistrital de Ambiente -SOA- del expediente 06-2002-510 a la Corporación Autónoma Regional de Cundinamarca CAR."/>
        <s v="Hallazgo administrativo con presunta incidencia disciplinaria, por no publicar y publicación extemporánea en las diferentes plataformas del sistema de información nacional y distrital como lo son,' SECOP, PAA y SIOEAP en los contratos de prestación de servicios"/>
        <m u="1"/>
        <s v="Falta de seguimiento a las resoluciones que contienen exigencia de pago." u="1"/>
        <s v="Falta de saneamiento contable de 526 actos administrativos emitidos hasta la vigencia 205." u="1"/>
        <s v="Falta de actualización del procedimiento" u="1"/>
      </sharedItems>
    </cacheField>
    <cacheField name="(28) CAUSA DEL HALLAZGO" numFmtId="0">
      <sharedItems count="95" longText="1">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s v="LO ANTERIOR SE DEBE A QUE LA ENTIDAD GENERA DIRECTRICES U OTRO TIPO DE COMUNICACIONES, EN EL MARCO DE LA GESTIÓN MISIONAL RELACIONADA CON LAS EMISIONES ATMOSFÉRICAS, SIN PREVER ESTRUCTURAS DE POSTERIOR VERIFICACIÓN."/>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s v="EN EL EXPEDIENTE DEL PROYECTO Y EN EL SECOP NO SE EVIDENCIA MODIFICACIÓN DE LOS ESTUDIOS PREVIOS."/>
        <s v="ESTE ENTE DE CONTROL EVIDENCIÓ QUE LA SUBDIRECCIÓN CONTRACTUAL EN LOS CONTRATOS MENCIONADOS NOTIFICÓ AL SUPERVISOR DE MANERA EXTEMPORÁNEA, ES DECIR, DESPUÉS DE LA SUSCRIPCIÓN DEL ACTA DE INICIO,"/>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s v="DEBILIDADES DE CONTROL"/>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s v="POR EJECUTAR 111 MILLONES DE PESOS PARA HACER SEGUIMIENTO AL 100% DE LAS PLANTAS DE TRATAMIENTO Y APROVECHAMIENTO INEXISTENTES."/>
        <s v="LOS CONTRATOS 184-2013, 205-2013, 175-2014, 645-2013, 178-2014, 048-2014, NO LE APORTAN DIRECTAMENTE A LA META POR LA CUAL SALEN LOS RECURSOS PARA LA CONTRATACIÓN."/>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s v="DEFICIENCIAS EN EL EJERCICIO DE LA SUPERVISIÓN PARA REALIZAR UN ADECUADO CONTROL PARA QUE SE REALICEN TODAS LAS OBLIGACIONES Y ACTIVIDADES PACTADAS CON EL CONTRATISTA Y CON EL RIGOR DEBIDO EN EL CUMPLIMIENTO DE LAS OBLIGACIONES ESPECÍFICAS DEL CONTRATO."/>
        <s v="LA SITUACIÓN DESCRITA TIENE COMO CAUSA LA INAPLICACIÓN DE LOS PROCEDIMIENTOS ESTABLECIDOS, ASÍ COMO, LA INEFICIENCIA ESPECIALMENTE CONFIGURADA DURANTE LOS AÑOS 2011 A 2014, EN RELACIÓN CON IAS FUNCIONES DE CONTROL Y SEGUIMIENTO."/>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s v="NO HAY UNA ADECUADA PLANEACIÓN Y ADEMÁS EN VARIOS CASOS NO SE ESTRUCTURAN LAS OBLIGACIONES EN FORMA CLARA, COHERENTE Y VERIFICABLE, COMO TAMPOCO SE EXIGEN SOPORTES IDÓNEOS PARA ACREDITAR LA EJECUCIÓN."/>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s v="FALTA ARMONIZACIÓN ENTRE PLAN DE ACCIÓN DE LA POLÍTICA PÚBLICA DE HUMEDALES Y PMAS POR PLAN DE ACCIÓN DE LA POLÍTICA ADOPTADO EN 2015 Y PMAS ADOPTADOS EN VIGENCIAS ANTERIORES"/>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s v="INCUMPLIMIENTO EN LOS PROTOCOLOS DE INTERVENCION DE LOS HUMEDALES EL TUNJO, SALITRE Y LA ISLA"/>
        <s v="FALTAN LOS ACTOS ADMINISTRATIVOS (RESOLUCIÓN DE LA SDA PARA APROBAR LOS PMA DE PEDH EL TUNJO Y EL SALITRE)"/>
        <s v="SE REQUIERE UN PROCESO DE CONSULTA PREVIA CON LA COMUNIDAD INDÍGENA DEL PEDH LA ISLA, DESPUÉS DEL CUAL SE PODRÁ DISEÑAR, PARTICIPATIVAMENTE, EL PMA"/>
        <s v="PROGRAMAS Y PROYECTOS DE LOS PMAS, ATENDIDOS PARCIALMENTE O SIN EJECUTAR"/>
        <s v="FALTAN INDICADORES DE RESULTADO Y DE GRADO DE AVANCE AL CUMPLIMIENTO EN LA IMPLEMENTACIÓN DE LOS PMAS"/>
        <s v="BAJA EXIGENCIA AL CUMPLIMIENTO DE LA IMPLEMENTACIÓN DE LOS PMAS POR PARTE DE LOS ACTORES INTERNOS Y EXTERNOS INVOLUCRADOS"/>
        <s v="LOS PEDH PRESENTAN LAPSOS SIN ADMINISTRACIÓN, CONTRATOS  CON DURACIÓN PROMEDIO DE 8 MESES"/>
        <s v="SE IDENTIFICARON DOS INFORMES TÉCNICOS RELACIONADOS CON LA EVALUACIÓN DE LOS NIVELES DE RUIDO DE AERONAVES EN ZONAS ALEDAÑAS AL AEROPUERTO INTERNACIONAL EL DORADO, LOS CUALES CORRESPONDEN AL PRIMER Y SEGUNDO SEMESTRE DE 2015."/>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s v="INSUFICIENTE APLICACIÓN DE MEDIDAS PREVENTIVAS Y SANCIONES FRENTE A INCUMPLIMIENTOS EN LA IMPLEMENTACIÓN DE LOS PMA Y/O FACTORES DE DETERIORO EN LOS PEDH"/>
        <s v="REALIZAR SEGUIMIENTO DE RESPUESTAS TRIMESTRAL REMITIDAS AL ANLA"/>
        <s v="LA SDA NO EJECUTA LA OBLIGACIÓN DE PREVENCIÓN Y CORRECCIÓN DE LA CONTAMINACIÓN AUDITIVA, ASÍ COMO ESTABLECER LA RESPECTIVA RED DE MONITOREO, DE ACUERDO CON EL DECRETO DISTRITAL 109 DE 2009, MODIFICADO POR EL DECRETO DISTRITAL 175 DE 2009."/>
        <s v="FALTA DE CONTROLES EN EL PROCEDIMIENTO 126PA04-PR37 SUSCRIPCIÒN Y LEGALIZACIÒN DE CONTRATOS."/>
        <s v="INOBSERVANCIA DE LOS SUPERVISORES DE LA ACTUALIZACIÒN DE LOS VALORES DE LAS PÒLIZAS CORRESPONDIENTES A RCE"/>
        <s v="PLANEACIÓN INADECUADA EN EL PROCESO DE ESTRUCTURACIÓN DE LA ETAPA PRE-CONTRACTUAL DE LOS CONTRATOS DE CONSULTORÍA, EN LO REFERENTE A LA PRESENCIA DE COMUNIDADES INDÍGENAS ESTABLECIDAS EN TERRITORIOS SUSCEPTIBLES DE PMA"/>
        <s v="ERROR EN LA REVISIÒN DEL CLAUSULADO DE LA MINUTA DEL CONVENIO"/>
        <s v="POR DESCONOCIMIENTO DE LOS CAUSALES PARA TERMINACIÒN ANTICIPADA DE UN CONTRATO"/>
        <s v="FALTA DE COORDINACIÓN CON   OTRAS ENTIDADES DE LA ADMINISTRACIÓN DISTRITAL PARA LA EJECUCIÓN DE ACTIVIDADES DE CONTRATACIÓN PARA HUMEDALES"/>
        <s v="DEFICIENCIAS EN LA FORMULACIÓN DEL PRODUCTO 4 RELACIONADO CON EL ARTÍCULO CIENTIFICO, YA QUE EN EL ESTUDIO PREVIO NO SE DELIMITÓ EL ALCANCE Y CONTENIDO DEL MISMO."/>
        <s v="FALTA JUSTIFICACIÓN PÓRROGA, DEBILIDADES EN LA SUPERVISIÓN, SOPORTES INCOMPLETOS EN LOS CONTRATOS"/>
        <s v="SE EVIDENCIARON RESPUESTAS REMITIDAS EN FORMA EXTEMPORÁNEA"/>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s v="Se presentó error de digitación en la aprobación de pólizas_x000a_Falta de capacitación sobre requisitos de aprobación de garantía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s v="No existe priorización por parte de los procesos a la atención oportuna de las PQRSF que son registradas ante la Entidad, entrelazado al mal manejo de los aplicativos, desconocimiento de las  competencias y la no atención a los informes generados."/>
        <s v="El detalle de la composición de los gastos estaba en el estudio de mercado. No se exigieron soportes detallados (por subítems) en los informes mensuales, en razón a que ello no quedó establecido en los estudios previos."/>
        <s v="Porque para obtener el resultado final que es la implementación del Plan de Manejo de la Franja de Adecuación y la Reserva Forestal Protectora del Bosque Oriental, se requieren una serie de actividades preliminares que toman un tiempo determinado."/>
        <s v="Porque los lineamientos del instrumento están desarrollados para que todas las entidades participantes en el PACA de los diferentes sectores incluyan en sus PACA Institucionales las metas y/o acciones ambientales que consideren pertinente._x000a_"/>
        <s v="Porque los lineamientos del instrumento están desarrollados para que todas las entidades participantes en el PACA de los diferentes sectores incluyan en sus PACA Institucionales las metas y/o acciones ambientales que consideren pertinente. "/>
        <s v="Porque la evaluación de los criterios técnicos para la selección de áreas a intervenir se plantea bajo el concepto de un sistema interconectado que afecta la integralidad de la cuenca hidrográfica"/>
        <s v="No tener relacionados explícitamente los  Objetivos de Desarrollo Sostenible - ODS en los proyectos de inversión de la SDA dado que no se contó con las directrices o metodología a nivel distritales para establecer dicha relación."/>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s v="Lineamientos sin precisión en el procedimiento Estructuración de estudios previos modalidad contratación directa ya que no establece la responsabilidad de verificación de los componentes del proceso contractual. "/>
        <s v="Inexistencia de un protocolo a seguir en los procesos derivados de incautaciones."/>
        <s v="Falta de impulso de procesos sancionatorios derivados de la incautación."/>
        <s v="Falta de seguimiento a los procesos derivados de incautación"/>
        <s v="Falta de socialización de la importancia los procesos derivados de incautación"/>
        <s v="Inexistencia de un procedimiento interno que establezca las etapas y el plazo para la revisión y aprobación de los PLAU´s. "/>
        <s v="LA SDA REPORTÓ EL DÍA 30 DE DICIEMBRE DE 2014 EN SIVICOF EL VALOR DE LA CONTRATACIÓN DE RECURSOS PÚBLICOS DEL CONVENIO DE COOPERACIÓN 1515 DE 2014 SUSCRITO CON ONU-HABITAT POR VALOR DE $306.684.251 Y NO POR $290.400.000 COMO LO REPORTA LA RESPECTIVA MINUTA."/>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s v="COMO PUEDE APRECIARSE, LOS VALORES ASEGURADOS EN EL ANEXO MODIFICATORIO DE LA PÓLIZA, NO SE AJUSTARON A LOS PORCENTAJES PREVISTOS EN LA CLÁUSULA OCTAVA DEL CONTRATO, CUYO REFERENTE ERA LA SUMA TOTAL PACTADA INCLUIDA LA ADICIÓN."/>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s v="NO SE LLEVA A CABO UNA ADECUADA VERIFICACIÓN DE LOS REGISTROS QUE SE EFECTÚAN EN EL SECOP, NI DE LA DOCUMENTACIÓN QUE TIENE QUE SUBIRSE EN EL APLICATIVO, LO CUAL EVIDENCIA QUE NO SE HAN PERFECCIONADO CONTROLES PARA LOGRAR LA EFICIENCIA EN ESA ACTIVIDAD."/>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s v="RESPECTO DEL CONTRATO DE PRESTACIÓN DE SERVICIOS PROFESIONALES 595 SUSCRITO EL 04-02-2015, SE EVIDENCIA EL REGISTRO DE DICHA ACTUACIÓN EN LA RENDICIÓN DE LA CUENTA MENSUAL CON FECHA DE RECEPCIÓN EN SIVICOF DEL 12 DE MARZO DE 2015, TRANSCURRIDOS NUEVE (9) DÍAS HÁBILES."/>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s v="Falta de actualización del procedimiento"/>
        <s v="Falta de saneamiento contable de 526 actos administrativos emitidos hasta la vigencia 205."/>
        <s v="Falta de seguimiento a las resoluciones que contienen exigencia de pago."/>
        <s v="Falta de saneamiento contable de 208 Resoluciones"/>
        <s v="Falta de seguimiento a las comunicaciones dirigidas a la Subdirección Financiera"/>
        <s v="Falta de seguimiento a las devoluciones de la oficina de ejecuciones fiscales"/>
        <s v="Falta de saneamiento contable de 40 Resoluciones"/>
        <s v="Débil articulación interna entre gerentes de proyectos, supervisores y los responsables de los procesos de apoyo en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s v="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
        <s v="Ausencia de controles efectivos que aseguren el cumplimiento de las normas archivísticas en los expedientes misionales de la SDA"/>
        <s v="Inexistencia de diagnostico en los 108 expedientes relacionados con la actividad minera, en razón a la incertidumbre del marco normativo."/>
        <s v="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
        <s v="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
      </sharedItems>
    </cacheField>
    <cacheField name="(32) CÓDIGO ACCIÓN" numFmtId="0">
      <sharedItems containsSemiMixedTypes="0" containsString="0" containsNumber="1" containsInteger="1" minValue="1" maxValue="6" count="6">
        <n v="1"/>
        <n v="2"/>
        <n v="3"/>
        <n v="4"/>
        <n v="5"/>
        <n v="6"/>
      </sharedItems>
    </cacheField>
    <cacheField name="(36) DESCRIPCIÓN ACCION" numFmtId="0">
      <sharedItems count="115" longText="1">
        <s v="IMPLEMENTAR LAS ETAPAS 2 Y 3 ESTABLECIDAS EN EL DECRETO 335 DE 2017, POR MEDIO DEL CUAL SE ADOPTA LA ESTRATEGIA PARA LA ACTUALIZACIÓN DEL PLAN DECENAL DE DESCONTAMINACIÓN, CON EL OBJETO DE LOGRAR AVANCES CONCRETOS EN CALIDAD DEL AIRE."/>
        <s v="CUMPLIR CON EL SEGUIMIENTO DEL PDDAB EN LOS TÉRMINOS PREVISTOS EN EL DECRETO 98 DE 2011, EFECTUANDO REVISIÓN EN EL 2018, DEL AVANCE EN EL LOGRO DE LAS METAS ESTABLECIDAS."/>
        <s v="HACER SEGUIMIENTO SEMESTRAL AL INDICADOR QUE PERMITE EVALUAR EL AVANCE EN EL DESARROLLO DE LA FORMULACIÓN E IMPLEMENTACIÓN DE PROYECTOS DEL PLAN DE DESCONTAMINACIÓN DEL AIRE PARA BOGOTÁ Y EFECTUAR LOS CORRECTIVOS NECESARIOS."/>
        <s v="ESTABLECER UN PROCEDIMIENTO PARA ACTUALIZACIÓN Y CONSOLIDACIÓN DEL INVENTARIO DE FUENTES FIJAS INDUSTRIALES."/>
        <s v="VERIFICAR EL ESTADO ACTUAL DE LOS 99 PROCESOS SANCIONATORIOS IDENTIFICADOS  CON EL FIN DE REALIZAR EL IMPULSO PROCESAL NECESARIO PARA DAR TRÁMITE DE ACUERDO A LO SEÑALADO EN LA LEY 1333 DE 2009."/>
        <s v="INTEGRAR LA INFORMACIÓN DE LAS BASES DE DATOS DE FUENTES FIJAS EN UNA BASE UNIFICADA PARA EL CONTROL Y SEGUIMIENTO POR PARTE DE LA SUBDIRECCIÓN Y LA TOMA DE DECISIONES."/>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s v="REVISAR Y ACTUALIZAR EL PROCEDIMIENTO 126PM04-PR29 DE SEGUIMIENTO SILVICULTURAL INCLUYENDO EL FORMATO DE SEGUIMIENTO A ENTIDADES DISTRITALES EXCENTAS DEL COBRO DE EVALUACIÓN Y SEGUIMIENTO."/>
        <s v="REALIZAR TRES SESIONES DE CAPACITACIÓN, PARA FORTALECER LA GESTIÓN DE SUPERVISIÓN."/>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s v="REALIZAR UNA CAPACITACIÓN SOBRE LA ETAPA PRECONTRACTUAL DIRIGIDA A SUPERVISORES Y ENLACES DE CADA UNA DE LAS ÁREAS."/>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s v="REALIZAR LAS ACTAS DE BAJA DE  LOS ELEMENTOS CONTENIDOS EN LOS INFORMES TÉCNICOS DE EVALUACIÓN REALIZADOS POR LAS ÁREAS."/>
        <s v="ACTUALIZAR EL APLICATIVO SIA-PROCESOS Y DOCUMENTOS SISTEMA DE INFORMACIÓN AMBIENTAL, DE MODO QUE SEA OBLIGATORIO DIGITAR LA INFORMACIÓN ESPECÍFICA AL RECAUDO DEL TRÁMITE, A FIN DE IDENTIFICAR OPORTUNAMENTE EL ORIGEN DE LAS PARTIDAS QUE INGRESAN A LA ENTIDAD."/>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s v="REALIZAR LAS ACTUACIONES ADMINISTRATIVAS RELACIONADAS CON EL COBRO POR EL SERVICIO DE SEGUIMIENTO AL PERMISO DE VERTIMIENTOS DE LAS EDS. LA LIQUIDACIÓN  DE EVALUACIÓN DEL TRÁMITE PERMISIVO NO PROCEDE POR PARTE DE LA SDA (LE CORRESPONDE AL USUARIO)."/>
        <s v="A PARTIR DE LAS SEÑALES QUE REPORTE EL SEGUIMIENTO AL CUMPLIMIENTO DE METAS A TRAVÉS DE SEGPLAN, GENERAR LOS CORRECTIVOS QUE CORRESPONDAN PARA GARANTIZAR EL CUMPLIMIENTO DE LAS METAS RELACIONADAS CON MANEJO DE ESCOMBROS."/>
        <s v="REALIZAR ACCIONES DE CONTROL Y SEGUIMIENTO SOBRE EL 40% DE LOS USUARIOS QUE FUERON IDENTIFICADOS COMO GENERADORES DE VERTIMIENTOS OBJETO DE REGISTRO O PERMISO DE VERTIMIENTOS. NOTA: ENTIÉNDASE IDENTIFICADOS COMO LA POBLACIÓN DE USUARIOS RELACIONADA"/>
        <s v="FORMULAR LOS PLANES DE MANEJO AMBIENTAL PARA LOS HUMEDALES EL SALITE, EL TUNJO Y LA ISLA."/>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s v="ATENDER Y DECIDIR DE FONDO LAS SOLICITUDES DE PERMISO DE VERTIMIENTOS RADICADAS POR LAS ESTACIONES DE SERVICIO."/>
        <s v="LA SSFFS EMITIRÁ UNA COMUNICACIÓN OFICIAL INFORMÁNDOLE AL USUARIO DE LAS OBLIGACIONES ECONÓMICAS DE EVALUACIÓN, SEGUIMIENTO Y/O COMPENSACIÓN A QUE HAYA LUGAR QUE DEBE CUMPLIR."/>
        <s v="ADELANTAR LAS GESTIONES ADMINISTRATIVAS NECESARIAS PARA IDENTIFICAR LOS RECAUDOS QUE SE ENCUENTRAN RECONOCIDOS EN INGRESOS RECIBIDOS POR ANTICIPADO."/>
        <s v="ACTUALIZAR LOS MAPAS DE RUIDO DE LAS LOCALIDADES URBANAS DEL DISTRITO CAPITAL EN CUMPLIMIENTO CON LOS PARÁMETROS ESTABLECIDOS EN LA RESOLUCIÓN 0627/2006 EMITIDA POR EL ENTONCES MINISTERIO DE AMBIENTE, VIVIENDA Y DESARROLLO TERRITORIAL."/>
        <s v="REALIZAR UN REPORTE TRIMESTRAL DE LA CANTIDAD Y  TIPO DE EVENTOS PRESENTADOS ASOCIADOS A SUMINISTRO DE INFORMACIÓN ERRÓNEA Y ACTUAR SOBRE LAS CAUSAS IMPUTABLES A LA SDA Y QUE SEAN MÁS RECURRENTES  Y/O DE MAYOR INCIDENCIA."/>
        <s v="SOCIALIZACIÓN DEL PROCEDIMIENTO 126PM04-PR14 “MONITOREO, SEGUIMIENTO Y CONTROL DE RUIDO EN EL DISTRITO CAPITAL”"/>
        <s v="CONSOLIDAR LA EVIDENCIA DOCUMENTAL (REGISTROS) QUE DE CUENTA DE LOS EJERCICIOS DE PLANEACIÓN DE LAS ACTIVIDADES PROPUESTAS EN EL PLAN DE ACCIÓN ANUAL PARA EL CUMPLIMIENTO DE LA META PROPUESTA EN EL PROYECTO 979, EN EL SERVIDOR DE LA ENTIDAD"/>
        <s v="EFECTUAR CAPACITACIÓN  SOBRE LAS DIRECTRICES  A SEGUIR  PARA EVIDENCIAR LA EJECUCIÓN CONTRACTUAL SEGÚN LOS SOPORTES ADJUNTADOS POR LOS CONTRATISTAS DEL GRUPO RUIDO"/>
        <s v="ATENDER OPORTUNAMENTE LOS DERECHOS DE PETICIÓN RELACIONADOS CON LA CONTAMINACIÓN DEL AIRE DE LA CIUDAD (FUENTES FIJAS, FUENTES MÓVILES)."/>
        <s v="REVISAR LOS PLANES DE MANEJO AMBIENTAL - PMA DE LOS PARQUES ECOLÓGICOS DISTRITALES DE HUMEDAL - PEDH, CON EL FIN DE ARMONIZAR LAS ACCIONES DE LOS QUE ASÍ LO REQUIERAN, CON LAS CONTENIDAS EN EL PLAN DE ACCIÓN DE LA POLÍTICA PÚBLICA DISTRITAL DE HUMEDALES."/>
        <s v="REPORTAR EN EL POA AVANCES DEL PROYECTO DE INVERSIÓN 979 DE SCAAV DE ACUERDO CON LA HOJA DE VIDA DEL INDICADOR."/>
        <s v="CUMPLIR CON LA INTERVENCIÓN EN LOS HUMEDALES EL TUNJO Y SALITRE SEGÚN LO ESTABLECIDO EN EL PROTOCOLO DE RECUPERACAIÓN Y REHABILITACIÓN ECOLÓGICA DE HUMEDALES EN CENTROS URBANOS MIENTRAS SE FORMULAN O CULMINAN LOS PMA"/>
        <s v="ENVIAR A LA DIRECCIÓN LEGAL AMBIENTAL DE LA SECRETARÍA DISTRITAL DE AMBIENTE LOS DOCUMENTOS TÉCNICOS RECIBIDOS PARA SU TRÁMITE DE APROBACIÓN, SEGÚN MARCO NORMATIVO VIGENTE."/>
        <s v="ACTUALIZAR EL PROCEDIMIENTO &quot;FORMULACIÓN Y/O AJUSTES DE POLÍTICAS Y/O INSTRUMENTOS DE PLANEACIÓN AMBIENTAL&quot; CÓDIGO 26PM02-PR13- MEDIANTE LA INCLUSIÓN DE UN CONTROL PARA GARANTIZAR LA APLICACIÓN DEL PROCESO DE CONSULTA PREVIA EN CASO DE QUE SE REQUIERA."/>
        <s v="REVISAR LOS PMAS CON EL FIN DE PRIORIZAR LOS QUE REQUIERAN ACTUALIZACIÓN, DE CONFORMIDAD CON LO ESTIPULADO EN LA RESOLUCIÓN NO. 196 DE 2006 DEL MINISTERIO DE AMBIENTE Y DESARROLLO SOSTENIBLE."/>
        <s v="IMPLEMENTAR UNA HERRAMIENTA QUE PERMITA REALIZAR SEGUIMIENTO AL CUMPLIMIENTO DE LAS ACCIONES ESTABLECIDAS EN LOS PMAS."/>
        <s v="REALIZAR ALERTAS DE SEGUIMIENTO, A LAS DEPENDENCIAS RESPONSABLES  DE LAS ACCIONES DE CONTROL POR INCUMPLIMIENTOS EN LA IMPLEMENTACIÓN DE LOS PMAS"/>
        <s v="PLANTEAR PLAN DE CONTINGENCIA DE ADMINISTRACIÓN DE LOS PEDH, A EFECTOS DE GARANTIZAR SU ADMINISTRACIÓN CONSTANTE."/>
        <s v="ACTUALIZAR EL PROCEDIMIENTO &quot;OPERACIÓN DEL SISTEMA DE MONITOREO Y VIGILANCIA DE RUIDO DEL AEROPUERTO EL DORADO&quot; (126PM04-PR13)."/>
        <s v="IMPLEMENTAR UN SISTEMA DE GENERACIÓN DE DATOS DE VUELO, PARA CORRELACIONAR LOS INDICADORES ACÚSTICOS DE LAS ESTACIONES DE MONITOREO DE RUIDO."/>
        <s v="REALIZAR INFORMES TÉCNICOS  PARA REMITIRLOS LOS QUE PRESENTEN INFRACCIONES  O  FACTORES DE DETERIORO A LA DCA PARA QUE SE ADELANTEN LOS PROCESOS PERTINENTES"/>
        <s v="REALIZAR SEGUIMIENTO DE RESPUESTAS TRIMESTRAL REMITIDAS AL ANLA"/>
        <s v="ACTUALIZAR EL PROCEDIMIENTO &quot;ACTUALIZACIÓN DE LAS ZONAS CRITICAS DE LAS MAPAS DE RUIDO DE BOGOTÁ &quot; (126PM04-PR58)"/>
        <s v="ACTUALIZAR EL PROCEDIMIENTO SUSCRIPCIÓN Y LEGALIZACIÓN DE CONTRATOS  CÓDIGO: 126PA04-PR37 EN EL SENTIDO DE INCLUIR LINEAMIENTOS Y POLITICAS DE OPERACIÒN."/>
        <s v="CONSULTAR A LA SUPERINTENDENCIA FINANCIERA DE FRENTE A LA ESPECIFICIDAD Y DETERMINACIÒN DEL ASEGURADO, TOMADOR Y BENEFICIARIO EN LA CARATULA DE LA PÒLIZA DE RESPONSABILIDAD CIVIL EXTRACONTRACTUAL, PARA QUE DE ACUERDO A ÉSTE PRONUNCIAMIENTO SE TOMEN LAS MEDIDAS NECESARIAS."/>
        <s v="SOLICITAR A CADA UNO DE LOS SUPERVISORES REMITIR A LA SUBDIRECCIÒN CONTRACTUAL LAS PÒLIZAS ACTUALIZADAS CORRESPONDIENTES A RCE CON EL FIN DE VERIFICAR LA ACTUALIZACIÒN DE SU VALOR A LA VIGENCIA ACTUAL, PARA EL AMPARO CORRESPONDIENTE."/>
        <s v="ACTUALIZAR EL PROCEDIMIENTO &quot;FORMULACIÓN Y/O AJUSTES DE POLÍTICAS Y/O INSTRUMENTOS DE PLANEACIÓN AMBIENTAL&quot; CÓDIGO 26PM02-PR13, MEDIANTE LA INCLUSIÓN DE UN CONTROL PARA GARANTIZAR QUE SE VERIFIQUE LA PRESENCIA DE COMUNIDAD ÉTNICA."/>
        <s v="SE REALIZARÀ LA MODIFICACIÒN A LA MINUTA CORRESPONDIENTE AL CONTRATO DE ASOCIACIÒN DEL HALLAZGO."/>
        <s v="SOCIALIZAR CON LOS PROFESIONALES DE LA SUBDIRECCIÒN CONTRACTUAL LA ACTUALIZACIÒN DEL PROCEDIMIENTO DE CELEBRACIÒN DE CONVENIOS DE ASOCIACIÒN CÓDIGO: 126PA04-PR18"/>
        <s v="ACTUALIZAR EL MANUAL DE SUPERVISIÓN E INTERVENTORÍA PARA QUE EN CASO DE TERMINACIÒN ANTICIPADA, CESIÒN O CUALQUIER EVENTUALIDAD CONTRACTUAL VENGA ACOMPAÑADA DEL CONCEPTO TÈCNICO DEL SUPERVISOR ."/>
        <s v="REALIZAR COORDINACIÓN INTERINSTITUCIONAL CON EL FIN DE ESTABLECER LA EJECUCIÓN DE ACCIONES COMPARTIDAS EN LOS PEDH QUE ASÍ LO REQUIERAN."/>
        <s v="REVISAR QUE EN LOS ESTUDIOS PREVIOS DE LOS PROCESOS DE SELECCIÓN QUE FORMULA DGA  HAYA MAYOR ESPECIFICIDAD Y  CLARIDAD EN EL CONTENIDO DE LOS PRODUCTOS SOLICITADOS."/>
        <s v="CAPACITAR A LOS RESPONSABLES DE LA PARTE TÉCNICA  DE APOYO EN LA FORMULACIÓN DE LOS ESTUDIOS PREVIOS EN LOS PROCESOS DE SELECCIÓN"/>
        <s v="REMITIR A LA SUBDIRECCIÓN CONTRACTUAL  TODOS LOS INFORMES Y DOCUMENTOS SOPORTES DE LA EJECUCIÓN DEL CONVENIO 1535 DE 2016"/>
        <s v="INFORMAR  AL PETICIONARIO AMPLIACIÓN DEL PLAZO DE RESPUESTA PARA ATENCIÓN A LOS DERECHOS DE PETICIÓN QUE ASÍ LO REQUIERAN; LO ANTERIOR DE CONFORMIDAD CON LO ESTIPULADO EN EL PARÁGRAFO DEL ARTÍCULO 14 DEL DECRETO 1437 DE 2011, REGULADO POR LA LEY 1755 DE 2015."/>
        <s v="ESTABLECER COMO MECANISMO DE CONTROL UN REPORTE SEMANAL CON ALERTAS, COMUNICANDO AL GRUPO DE RUIDO Y AL SUBDIRECTOR DE CALIDAD DE AIRE, AUDITIVA Y VISUAL EL ESTADO DE CUMPLIMIENTO DE LOS PQR S ALLEGADOS EN MATERIA AUDITIVA"/>
        <s v="Realizar capacitación y evaluación a los abogados de la Subdirección Contractual sobre requisitos de aprobación de garantías"/>
        <s v="Revisión aleatoria trimestralmente los contratos con el fin de verificar las suficias de las garantías"/>
        <s v="Establecer y socializar un lineamiento en el procedimiento 126PA04-PR37 suscripción y legalización de contratos  versión 4 que establezca que una vez suscrito  y legalizado los contratos de funcionamiento, la Subdirección Contractual  "/>
        <s v="Crear un formato (plantilla en excel) en el procedimiento administración de transportes Código: 126PA04-PR07 versión 8 que evidencien la transparencia en la liquidación, para la realización de los pagos en ejecución de contratos de transporte"/>
        <s v="Generar un lineamiento en el procedimiento administración de transportes Código: 126PA04-PR07 versión 8 que establezca la periodicidad de entrega de dicho formato. "/>
        <s v="Realizar seguimiento que permita evidenciar la aplicación, funcionalidad y pertinencia del formato"/>
        <s v="Actualizar e implementar el procedimiento Servicio al ciudadano y correspondencia 126PA06-PR08 V6, para definir la presentación de un informe mensual por parte de las áreas responsables de la gestión realizada a las PQRSF"/>
        <s v="Programar y realizar capacitación a los servidores de la entidad de forma trimestral referente al cumplimiento de la normatividad vigente para PQRSF "/>
        <s v="Remitir informe mensual en Comité Directivo, de acuerdo a lo reportado por el aplicativo y los informes de las áreas con respecto a la gestión de atención a PQRSF."/>
        <s v="Detallar el presupuesto que lo compone (tipo de gasto, ítem y subítems (este último de ser necesario)) En los estudios previos de los sucesivos convenios que se suscriban desde la DGA"/>
        <s v="Registrar en los estudios previos, la exigencia acerca de entregar con los informes financieros de ejecución, los soportes de cada gasto, hasta el nivel de detalle que se haya definido. "/>
        <s v="Establecer un seguimiento trimestral para el avance de las metas, con el fin de generar acciones correctivas en caso de demoras"/>
        <s v="Revisar, ajustar y socializar los lineamientos y formatos del instrumento de Planeación Ambiental – PACA, en lo que respecta a metas y/o acciones ambientales a priorizar en el instrumento, así como la armonización del mismo."/>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s v="Fortalecer la matriz de priorización de áreas a intervenir para restauración ecológica contemplando la protección y conservación de los nacimientos de agua y afluentes del Río Bogotá."/>
        <s v="Identificar y relacionar los  Objetivos de Desarrollo Sostenible - ODS aplicables en los proyectos de inversión la SDA, conforme a la directrices o metodología de planeación Distrital."/>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s v="Incluir un lineamiento en el procedimiento Estructuración de estudios previos modalidad contratación directa Código: 126PA04-PR33 versión 7, que la persona responsable que verifique el aspecto financiero también realice la verificación tributaria"/>
        <s v="Socializar a los servidores de la SDA del procedimiento 126PA04-PR33 Estructuración de estudios previos modalidad contratación directa una vez este actualizado el mismo realizará "/>
        <s v="Crear un protocolo que se incluya en el procedimiento sancionatorio del SIG, que permita dar celeridad a aquellos procesos que  contengan un componente de incautación."/>
        <s v="Impulsar los 26 procesos sancionatorios identificados en el hallazgo."/>
        <s v="Reportar por parte de la SSFFS a la DCA de manera semestralizada el estado de los procesos técnicos y sancionatorios derivados de incautación."/>
        <s v="Realizar una capacitación semestral por parte de la SSFFS, dirigida a sensibilizar a los involucrados con el proceso derivado de incautación,  sobre la importancia de estos  procesos."/>
        <s v="Crear y socializar un procedimiento interno en el cual se fijen las etapas y los plazos para la revisión y aprobación de los PLAUS. "/>
        <s v="MODIFICAR EL PROCEDIMIENTO DE CELEBRACIÓN DE CONVENIOS O CONTRATOS INTERADMINISTRATIVOS: 126PA04PR08."/>
        <s v="REALIZAR Y EJECUTAR EL PROCESO DE CONCURSO DE MÉRITOS PARA OBTENER EL PERMISO DE INTERVENCIÓN ARQUEOLÓGICA POR PARTE DEL ICANH PARA INICIAR EL PROCESO DE CONTRATACIÓN DE OBRA."/>
        <s v="REALIZAR UN ESTUDIO PARA AJUSTAR LA EVALUACIÓN FINANCIERA Y ECONÓMICA PARA LA CASA ECOLÓGICA, CON EL FIN DE QUE SUSTENTE  LA LICITACIÓN CUANDO ÉSTA SE PRODUZCA."/>
        <s v="REVISAR LA RESOLUCIÓN DE HONORARIOS CON EL FIN DE VERIFICAR QUE SE ENCUENTRA ACORDE CON LA NORMATIVIDAD VIGENTE Y DARLE  ESTRICTRO CUMPLIMIENTO EN EL SENTIDO DE LA VERIFICACIÓN DE ESTUDIOS O SUS EQUIVALENTES."/>
        <s v="SOCIALIZAR EL PROCEDIMIENTO  126 PA 04-PR 37 AL EQUIPO DE TRABAJO DE LA SUBDIRECCIÓN CONTRACTUAL"/>
        <s v="CAPACITACIÓN SOBRE EL MANUAL DE SUPERVISIÓN Y/O INTERVENTORÍA "/>
        <s v="CAPACITACIÓN DE SECOP II AL EQUIPO DE LA SUBDIRECCIÓN CONTRACTUAL"/>
        <s v="SOCIALIZAR EL PROCEDIMIENTO 126PG01-PR05 ELABORACIÓN Y PRESENTACIÓN DE INFORMES DE RENDICIÓN DE LA CUENTA A LA CONTRALORÍA DE BOGOTÁ D.C. AL INTERIOR AL EQUIPO DE LA SUBDIRECCIÓN CONTRACTUAL"/>
        <s v="REALIZAR Y SOCIALIZAR CON LOS SUPERVISORES DE CONTRATOS UN INSTRUCTIVO FRENTE A LOS RIESGOS DE LA CONTRATACIÓN POR INCUMPLIMIENTO A LAS NORMAS RELATIVAS AL EJERCICIO INDEBIDO DE LAS FUNCIONES DE SUPERVISIÓN."/>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s v="Actualizar, implementar y socializar el procedimiento interno de notificaciones. "/>
        <s v="Realizar el saneamiento contable del 100% de los 526 actos administrativos emitidos hasta la vigencia 2015."/>
        <s v="Reportar por parte de la SSFFS trimestralmente los avances en el saneamiento contable a la SF con copia a la DCA."/>
        <s v="Incorporar en las Resoluciones de autorización de tratamiento silvicultural el plazo de la obligación de pago por compensación, constituyéndose así un título ejecutivo."/>
        <s v="Realizar el saneamiento contable del 100% de las 208 resoluciones identificadas en el hallazgo."/>
        <s v="Realizar el saneamiento contable del 100% de las 40 resoluciones identificadas en el hallazgo."/>
        <s v="Reportar por parte de la SSFFS  trimestralmente los avances en el saneamiento contable a la SF con copia a la DCA."/>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s v="Verificar, de manera mensual, la gestión de pasivos y reservas, mediante informes detallados con la situación actual, las observaciones y recomendaciones emitidas por la Subdirección Financiera y Dirección de Gestión Corporativa."/>
        <s v="Mantener actualizado y con información verídica el aplicativo SIPSE en lo relacionado con todos los componentes, por parte de los gerentes de proyectos, velando por la integridad, oportunidad y calidad de la información que reportan en el mismo."/>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s v="Desarrollar un instructivo de uso del aplicativo SIPSE y adoptarlo en el Sistema Integrado de Gestión de la entidad, articulando su uso y obligatoriedad en los lineamientos de operación en los procedimientos relacionados con contratación, por parte de la DPSIA y la SC."/>
        <s v="Realizar una prueba piloto para verificar la efectividad de las acciones implementadas para garantizar la confiabilidad de la información, luego de que se entreguen los datos de cierre de la vigencia 2018."/>
        <s v="Actualizar procedimiento 126PA06-PR21 Procedimiento Peticiones Quejas, Reclamos, Sugerencias y Felicitaciones incluyendo la metodología para la atención de Entes de Control"/>
        <s v="Formular y ejecutar un plan de trabajo detallado que permita realizar el saneamiento archivístico de los 9837 expedientes permisivos y sancionatorios aperturados entre las vigencias 2015 a 2019."/>
        <s v="Realizar un control periódico de calidad, de tipo documental de los expedientes permisivos y sancionatorios aperturados a partir de la vigencia de 2019."/>
        <s v="Diagnosticar el estado de 108 expedientes relacionados con la actividad minera y de los 88 expedientes sancionatorios que se derivan de los primeros."/>
        <s v="Formular y ejecutar un plan de trabajo donde se establezcan las actividades a realizar frente a los 108 expedientes de actividad minera y las actividades de impulso relacionadas con los 88 tramites sancionatorios ambientales que se surten en la SDA."/>
        <s v="Incluir en los procedimientos internos, relacionados con los trámites permisivos y sancionatorio, un lineamiento como punto de control que permita verificar la competencia de la SDA y la actuación en caso de no tenerla."/>
        <s v="Continuar con la implementaciòn del SECOP II y las capacitaciones personalizadas. "/>
        <s v="Generar reportes definitivos para ser publicados en SECOP II y definir un plan de choque, para lo cual se tendrán: 3 meses para levantamiento de información; 3 meses para el diagnostico y 6 meses de implementaciòn; por lo que se contratará una persona soporte para publicar los IAAP una vez aprobado el pago. "/>
      </sharedItems>
    </cacheField>
    <cacheField name="PROPÓSITO DE LA ACCIÓN" numFmtId="0">
      <sharedItems containsBlank="1"/>
    </cacheField>
    <cacheField name="(44) NOMBRE DEL INDICADOR" numFmtId="0">
      <sharedItems count="103">
        <s v="CUMPLIMIENTO DE LOS PLAZOS ESTABLECIDOS EN EL DECRETO 335 DE 2017 PARA LAS ETAPAS 2 Y 3"/>
        <s v="EVALUACIÓN DE PDDAB"/>
        <s v="SEGUIMIENTO AL INDICADOR DE GESTIÓN QUE PERMITE EVALUAR EL PLAN DECENAL DE DESCONTAMINACIÓN DEL AIRE"/>
        <s v="PROCEDIMIENTO INVENTARIO DE FUENTES FIJAS INDUSTRIALES"/>
        <s v="IMPULSO PROCESAL DE LOS PROCESOS SANCIONATORIOS IDENTIFICADOS"/>
        <s v="INTEGRACION DE BASE DE DATOS"/>
        <s v="PROCEDIMIENTO AJUSTADO"/>
        <s v="SESIONES DE CAPACITACIÓN REALIZADAS"/>
        <s v="FORMATO MODIFICADO"/>
        <s v="CAPACITACIÓN REALIZADA"/>
        <s v="POZOS PERFORADOS/2 POZOS PERFORADOS *100"/>
        <s v="ACTA DE BAJA DE ELEMENTOS"/>
        <s v="APLICATIVO ACTUALIZADO"/>
        <s v="AUTO QUE DECRETA PRUEBAS NOTIFICADO"/>
        <s v="ACTUACIONES ADMINISTRATIVAS DE COBRO POR SEGUIMIENTO"/>
        <s v="CORRECTIVOS IMPLEMENTADOS"/>
        <s v="ACCIONES DE CONTROL A LOS USUARIOS IDENTIFICADOS COMO GENERADORES DE VERTIMIENTOS"/>
        <s v="PLANES DE MANEJO APROBADOS."/>
        <s v="PRIORIZACIÓN DE  USUARIOS PARA CONTROL POR INCUMPLIMIENTO EN EL PMAE"/>
        <s v="CUMPLIMIENTO DE DIRECTRIZ"/>
        <s v="ACTUACIONES ADMINISTRATIVAS QUE RESUELVEN EL TRÁMITE DE PERMISO DE VERTIMIENTOS DE LAS EDS/ TOTAL (291) SOLICITUDES DE PERMISO DE VERTIMIENTOS SIN DECISIÓN DE FONDO *100"/>
        <s v="ALERTA DE VENCIMIENTO AJUSTADO"/>
        <s v="RECAUDOS EN INGRESOS RECIBIDOS POR ANTICIPADO GESTIONADOS"/>
        <s v="MAPAS DE RUIDO ACTUALIZADOS"/>
        <s v="INFORMES TRIMESTRALES"/>
        <s v="PROCEDIMIENTO SOCIALIZADO"/>
        <s v="REGISTROS DOCUMENTALES REPORTADOS  EN EL SERVIDOR DE LA ENTIDAD CON LAS EVIDENCIAS DE SOPORTE"/>
        <s v="CAPACITACIÓN SOBRE ADECUADO DILIGENCIAMIENTO Y SOPORTE DEL IAAP."/>
        <s v="DERECHOS DE PETICIÓN ATENDIDOS OPORTUNAMENTE."/>
        <s v="REVISIÓN ARMONIZACIÓN DE  PMAS FRENTE A PLAN DE ACCIÓN DE LA POLÍTICA DE HUMEDALES"/>
        <s v="REPORTES DEL PROYECTO EN EL POA"/>
        <s v="CUMPLIMIENTO DE LOS PROTOCOLOS DE INTERVENCION DE LOS 2 HUMEDALES"/>
        <s v="PLANES DE MANEJO FORMULADOS"/>
        <s v="PRIORIZACIÓN PMA PARA ACTUALIZACIÓN"/>
        <s v="IMPLEMENTACIÓN DE HERRAMIENTA"/>
        <s v="REQUERIMIENTOS INTERNOS Y EXTERNOS"/>
        <s v="PLAN DE CONTINGENCIA ELABORADO"/>
        <s v="PROCEDIMIENTO ACTUALIZADO"/>
        <s v="SISTEMA DE GENERACIÓN IMPLEMENTADO"/>
        <s v="INFORMES TÉCNICOS REMITIDOS"/>
        <s v="SEGUIMIENTO TRIMESTRAL REMITIDAS AL ANLA"/>
        <s v="CONSULTAS REALIZADAS"/>
        <s v="PÓLIZAS ACTUALIZADAS"/>
        <s v="CONTRATO ACTUALIZADO"/>
        <s v="MANUAL ACTUALIZADO"/>
        <s v="COORDINACIÓN INTERINSTITUCIONAL"/>
        <s v="PORCENTAJE DE ESTUDIOS PREVIOS PROCESOS DE SELECCIÓN VERIFICADOS"/>
        <s v="CAPACITACIONES EN FORMULACIÓN DE ESTUDIOS PREVIOS EN PROCESOS DE SELECCIÓN"/>
        <s v="REMISIÓN INFORMES Y SOPORTES DEL CONVENIO"/>
        <s v="SOLICITUDES RADICADAS POR AMPLIACIÓN TÉRMINO DE RESPUESTA"/>
        <s v="PQR S ATENDIDOS EN TÉRMINO"/>
        <s v="Capacitación"/>
        <s v="Verificación de expedientes"/>
        <s v="Procedimiento ajustado_x000a_"/>
        <s v="Creación de formato"/>
        <s v="Reporte de seguimiento"/>
        <s v="Procedimiento actualizado e implementado"/>
        <s v="Capacitación  PQRSF"/>
        <s v="Informe mensual PQRSF Comité Directivo "/>
        <s v="Convenios  con estudios previos (EP) que detallan la composición del presupuesto."/>
        <s v="Informes financieros de los Convenios con soportes de cada gasto."/>
        <s v="No. de seguimientos"/>
        <s v="Lineamientos y formatos ajustados del instrumentos de Planeación Ambiental- PACA."/>
        <s v="Solicitudes a la Contraloría ajuste formato CB-1111-4"/>
        <s v="Porcentaje de hectáreas priorizadas bajo los criterios de la matriz de priorización de áreas "/>
        <s v="Porcentaje de avance en la identificación, relacionamiento e incorporación de los ODS"/>
        <s v="Lineamiento de operación de  incorporación de ODS en la formulación de proyectos de inversión"/>
        <s v="Procedimiento"/>
        <s v="Socialización"/>
        <s v="Protocolo creado"/>
        <s v="Impulso de procesos sancionatorios "/>
        <s v="Reporte semestralizado procesos técnicos y sancionatorios derivados de incautación."/>
        <s v="Capacitación sobre procesos derivados de incautación"/>
        <s v="Procedimiento creado"/>
        <s v="PROCEDIMIENTO MODIFICADO"/>
        <s v="PROCESO DE CONCURSO DE MÉRITOS REALIZADO"/>
        <s v="ESTUDIOS PREVIOS DE LA LICITACIÓN PÚBLICA PARA LA OBRA"/>
        <s v="ACTA DE REVISIÓN DE LA RESOLUCIÓN DE HONORARIOS"/>
        <s v="NÚMERO DE CAPACITACIONES REALIZADAS A SUPERVISORES Y CONTRATISTAS (SUPERVISIÓN Y PRESENTACIÓN DE CUENTAS) /TOTAL DE SUPERVISORES Y CONTRATISTAS DEL GRUPO RUIDO"/>
        <s v="CAPACITACIONES SECOP II"/>
        <s v="SOCIALIZACIÓN DEL PROCEDIMIENTO"/>
        <s v="INSTRUCTIVO"/>
        <s v="Actualización de procedimiento"/>
        <s v="Saneamiento contable"/>
        <s v="Reporte trimestral de la SSFFS a SF y DCA"/>
        <s v="Resolución que se constituya como título ejecutivo"/>
        <s v="Autoevaluaciones de avance y seguimiento"/>
        <s v="Reunioines de coordinación para el cumplimiento de metas y ejecución presupuestal"/>
        <s v="Reportes Integrados de alertas y recomendaciones, emitidos sobre  proyectos"/>
        <s v="Reportes de seguimiento Plan Anual de Adquisiciones"/>
        <s v="Informes de seguimiento  pasivos y reservas"/>
        <s v="Seguimiento a la actualización información SIPSE reportados por las gerencias de proyectos"/>
        <s v="Uso y apropiación del aplicativo SIPSE "/>
        <s v="Instructivo de uso del aplicativo SIPSE"/>
        <s v="Evaluación "/>
        <s v="Actualización Procedimiento 126PA06-PR21 , incluyendo metodología para atención Entes de Control"/>
        <s v="Expedientes saneados archivísticamente"/>
        <s v="Expedientes con cumplimiento en normas archivísticas"/>
        <s v="Diagnostico de expedientes"/>
        <s v="Formulación y ejecución del plan de trabajo"/>
        <s v="Lineamientos incorporados al procedimiento"/>
        <s v="Revisión de Contratos"/>
        <s v="Cumplimiento de publicaciones"/>
      </sharedItems>
    </cacheField>
    <cacheField name="(48) FORMULA DEL INDICADOR" numFmtId="0">
      <sharedItems count="108">
        <s v="ETAPAS 2 Y 3 DEL DECRETO 335 DE 2017 CUMPLIDAS."/>
        <s v="PDDAB EVALUADO"/>
        <s v="SEGUIMIENTOS REALIZADOS / SEGUIMIENTOS PROGRAMADOS"/>
        <s v="PROCEDIMIENTO APROBADO MEDIANTE RESOLUCIÓN."/>
        <s v="PROCESOS SANCIONATORIOS IMPULSADOS / PROCESOS IDENTIFICADOS POR IMPULSAR"/>
        <s v="BASE DE DATOS CONSOLIDADA"/>
        <s v="PROCEDIMIENTO ACTUALIZADO"/>
        <s v="SESIONES DE CAPACITACIÓN REALIZADAS / SESIONES DE CAPACITACIÓN PROGRAMADAS"/>
        <s v="FORMATO MODIFICADO"/>
        <s v="CAPACITACIÓN REALIZADA"/>
        <s v="NO. DE POZOS PERFORADOS/2 POZOS PERFORADOS *100"/>
        <s v="ELEMENTOS IDENTIFICADOS PARA BAJA POR PARTE DE LAS ÁREAS CON ACTA DE BAJA / ELEMENTOS IDENTIFICADOS PARA BAJA POR PARTE DE LAS ÁREAS"/>
        <s v="APLICATIVO ACTUALIZADO"/>
        <s v="AUTO QUE DECRETA PRUEBAS NOTIFICADO"/>
        <s v="ACTUACIONES ADMINISTRATIVAS DE SEGUIMIENTO  REALIZADAS A  PERMISOS DE VERTIMIENTOS /TOTAL (50) DE USUARIOS QUE APLICAN PARA COBRO POR SEGUIMIENTO *100"/>
        <s v="ALERTAS EMITIDAS/ CORRECTIVOS IMPLEMENTADOS"/>
        <s v="ACCIONES DE CONTROL A LOS USUARIOS IDENTIFICADOS COMO GENERADORES DE VERTIMIENTOS / TOTAL DE USUARIOS IDENTIFICADOS COMO GENERADORES DE VERTIMIENTOS OBJETO DE REGISTRO O PERMISO DE VERTIMIENTOS"/>
        <s v="PLANES DE MANEJO APROBADOS"/>
        <s v="NÚMERO DE USUARIOS INCLUIDOS EN EL PROGRAMA DE CONTROL DE CADA CUENCA /  NÚMERO DE USUSARIOS PRIORIZADOS EN EL PMAE."/>
        <s v="IAAPS CORRECTAMENTE DILIGENCIADOS/ IAAPS DILIGENCIADOS"/>
        <s v="SRHS"/>
        <s v="ALERTA DE  LAS OBLIGACIONES EN LOS CONCEPTOS TÉCNICOS DE AUTORIZACIÓN PARA LAS VIGENCIAS 2003-2014 / CONCEPTOS TÉCNICOS IDENTIFICADOS SIN LOS RESPECTIVOS PAGOS"/>
        <s v="RECAUDOS EN INGRESOS RECIBIDOS POR ANTICIPADO GESTIONADOS / RECAUDOS EN INGRESOS RECIBIDOS POR ANTICIPADO"/>
        <s v="NO. DE MAPAS DE RUIDO ACTUALIZADOS DE LAS LOCALIDADES URBANAS DEL DISTRITO/ TOTAL DE MAPAS A ACTUALIZAR DE LAS LOCALIDADES URBANAS DEL DISTRITO"/>
        <s v="INFORMES REALIZADOS / INFORMES PROGRAMADOS"/>
        <s v="NO. DE SOCIALIZACIONES REALIZADAS /NO. DE SOCIALIZACIONES PROGRAMADAS DEL GRUPO RUIDO"/>
        <s v="NO. DE REGISTROS DOCUMENTALES CON EVIDENCIAS, REGISTRADOS EN EL SERVIDOR DE LA ENTIDAD POR PARTE DEL GRUPO RUIDO/NO. TOTAL DE REGISTROS EN EL SERVIDOR"/>
        <s v="NO. DE CAPACITACIONES REALIZADAS A SUPERVISORES Y CONTRATISTAS /TOTAL DE CAPACITACIONES PROGRAMADAS"/>
        <s v="DERECHOS DE PETICIÓN ATENDIDOS OPORTUNAMENTE / NÚMERO DE DERECHOS DE PETICIÓN RECIBIDOS"/>
        <s v="PMA ARMONIZADOS /  TOTAL DE PMAS"/>
        <s v="REPORTES EFECTUADOS EN EL POA/TOTAL DE REPORTES PROGRAMADOS EN EL POA"/>
        <s v="ACTIVIDADES EJECUTADAS DURANTE EL PERIODO / ACTIVIDADES PROGRAMADAS PARA EL PERIODO"/>
        <s v="PLANES DE MANEJO FORMULADOS"/>
        <s v="PROCEDIMIENTO AJUSTADO"/>
        <s v="PMA ACTUALIZADOS / PMA PRIORIZADOS PARA ACTUALIZACIÓN"/>
        <s v="HERRAMIENTA EN FUNCIONAMIENTO"/>
        <s v="REQUERIMIENTOS CON SEGUIMIENTO / REQUERIMIENTOS REALIZADOS"/>
        <s v="PLAN DE CONTINGENCIA ELABORADO"/>
        <s v="NO. DE SISTEMAS IMPLEMENTADOS"/>
        <s v="NO. DE INFORMES REMITIDOS A DCA PARA ADELANTAR PROCESOS DURANTE EL PERIODO"/>
        <s v="NO. DE SEGUIMIENTOS REALIZADOS EN EL TRIMESTRE/ NO. TOTAL  DE SEGUIMIENTOS PROGRAMADOS EN EL TRIMESTRE"/>
        <s v="NO. DE PROCEDIMIENTOS ACTUALIZADOS"/>
        <s v="CONSULTAS REALIZADAS"/>
        <s v="PÓLIZAS ACTUALIZADAS / TOTAL DE PÓLIZAS PARA ACTUALIZACIÓN"/>
        <s v="CONTRATO ACTUALIZADO"/>
        <s v="PORCEDIMIENTO ACTUALIZADO"/>
        <s v="MANUAL ACTUALIZADO"/>
        <s v="ACTAS DE REUNIÓN DE COORDINACIÓN"/>
        <s v="NÚMERO DE ESTUDIOS PREVIOS DE LOS PROCESOS DE SELECCIÓN  VERIFICADOS/ NÚMERO TOTAL DE ESTUDIOS PREVIOS DE PROCESOS DE SELECCIÓN REALIZADOS *100"/>
        <s v="NÚMERO DE CAPACITACIONES REALIZADAS EN FORMULACIÓN DE ESTUDIOS PREVIOS/ TOTAL CAPACITACIONES EN FORMULACIÓN DE ESTUDIOS PREVIOS PROGRAMADAS"/>
        <s v="INFORMES Y SOPORTES DE CONVENIO ENVIADOS /TOTAL DE SOPORTES DEL CONVENIO"/>
        <s v="PETICIONES CON SOLICITUD DE AMPLIACIÓN DE PLAZO / TOTAL DE RESPUESTAS EXTEMPORÁNEAS"/>
        <s v="NO. DE PQR S ATENDIDOS EN TÉRMINO/ NO. TOTAL DE PQR´S RECIBIDOS"/>
        <s v="Expedientes revisados"/>
        <s v="Procedimiento ajustado _x000a_"/>
        <s v="Formato Nuevo"/>
        <s v="Procedimiento ajustado "/>
        <s v="Reporte de seguimiento"/>
        <s v="Procedimiento actualizado e implementado"/>
        <s v="No. De capacitaciones realizadas / No de capacitaciones programadas*100"/>
        <s v="Informe mensual PQRSF Comité Directivo "/>
        <s v="% = # Convenios con EP que detallan su presupuesto / # Convenios suscritos * 100"/>
        <s v="% = # Convenios que cuentan con los soportes de gastos en sus informes financieros / # Convenios suscritos * 100"/>
        <s v="No. de seguimientos realizados / # de seguimientos programados * 100"/>
        <s v="Lineamientos y formatos ajustados del instrumentos de Planeación Ambiental- PACA._x000a_"/>
        <s v="No. de solicitudes a la Contraloría de Bogotá de ajuste al formato CB-1111-4: INFORMACIÓN CONTRACTUAL DE PROYECTOS PACA”"/>
        <s v="(Número de hectáreas  priorizadas bajo los criterios de la matriz de priorización de áreas para la protección y conservación) /( Número total de hectáreas del plan de restauración anual) * 100%"/>
        <s v="No de actividades ejecutadas para la identificación, relacionamiento e incorporación de los ODS aplicables /No de actividades programadas de relacionamiento e incorporación de los ODS *100"/>
        <s v="Lineamiento de operación adoptado sobre incorporación de ODS en la formulación de proyectos de inversión en la SDA"/>
        <s v="Socialización realizada"/>
        <s v="Protocolo incluido en el SIG"/>
        <s v="Procesos sancionatorios impulsados / 26 procesos sancionatorios a impulsar"/>
        <s v="Reporte semestralizado  / 2 Reportes semestralizado del estado de los procesos técnicos y sancionatorios derivados de incautación."/>
        <s v="Capacitación realizada sobre procesos derivados de incautación"/>
        <s v="Procedimiento incluido en el SIG"/>
        <s v="PROCEDIMIENTO MODIFICADO"/>
        <s v="PROCESO DE CONCURSO DE MÉRITOS REALIZADO"/>
        <s v="ESTUDIOS PREVIOS DE LA LICITACIÓN PÚBLICA PARA LA OBRA  AJUSTADOS"/>
        <s v="RESOLUCIÓN DE HONORARIOS REVISADA Y AJUSTADA SEGÚN CONCLUSIONES DEL ACTA."/>
        <s v="NO. DE SOCIALIZACIONES REALIZADAS - SUBDIRECCIÓN CONTRACTUAL /NO. DE SOCIALIZACIONES PROGRAMADAS - SUBDIRECCIÓN CONTRACTUAL"/>
        <s v="NO. DE CAPACITACIONES REALIZADAS A SUPERVISORES Y CONTRATISTAS DEL GRUPO /TOTAL DE CAPACITACIONES PROGRAMADAS DEL GRUPO RUIDO"/>
        <s v="NO. DE CAPACITACIONES REALIZADAS/NO. DE CAPACITACIONES PROGRAMADAS AL EQUIPO DE LA SUBDIRECCIÓN CONTRACTUAL"/>
        <s v="RESOLUCIÓN DE HONORARIOS REVISADA Y AJUSTADA CUANDO SEA NECESARIO."/>
        <s v="NO. DE SOCIALIZACIONES REALIZADAS  DEL PROCEDIMIENTO:  126PG01-PR05 ELABORACIÓN Y PRESENTACIÓN DE INFORMES DE RENDICIÓN DE LA CUENTA A LA CONTRALORÍA DE BOGOTÁ D.C."/>
        <s v="INSTRUCTIVO REALIZADO Y SOCIALIZADO."/>
        <s v="Procedimiento incluido en el SIG/Procedimiento formulado"/>
        <s v="526 resoluciones saneadas contablemente/526 resoluciones sin saneamiento contable"/>
        <s v="Reporte trimestral realizado / 3 reportes a realizar sobre el saneamiento contable a la SF"/>
        <s v="No. de Resoluciones que se constituya como título ejecutivo realizadas  (desde octubre de 2018) /  Resoluciones que se constituya como título ejecutivo  a proyectar "/>
        <s v="208 resoluciones saneadas contablemente/208 resoluciones sin saneamiento contable"/>
        <s v="Reporte trimestral realizado / 3 reportes a realizar sobre el estado de los procesos técnicos y sancionatorios derivados de incautación."/>
        <s v="Procedimiento incluido en el SIG/"/>
        <s v="40 resoluciones saneadas contablemente/40 resoluciones sin saneamiento contable identificadas en el hallazgo"/>
        <s v="Número de autoevaluaciones realizadas  / 11 autoevaluaciones programadas"/>
        <s v="Número de reuniones de coordinación realizadas  /  11 reuniones de coordinación programadas"/>
        <s v="Reportes emitidos "/>
        <s v="porcentaje de cumplimiento en la actualización de información en el SIPSE reportados por las gerencias de proyectos de la SDA"/>
        <s v="Actividades de uso y apropiación del aplicativo SIPSE ejecutadas."/>
        <s v="Documento instructivo sobre el uso del aplicativo SIPSE elaborado y aprobado en el Sistema Integrado de Gestión de la entidad"/>
        <s v="Evaluación piloto realizada/1"/>
        <s v="Procedimiento 126PA06-PR21 Procedimiento Peticiones Quejas, Reclamos, Sugerencias y Felicitaciones actualizado."/>
        <s v="No. de expedientes saneados archivísticamente / 9837 expedientes"/>
        <s v="No. De expedientes verificados que cumplen normas archivísticas  / No. expedientes mensuales aperturados"/>
        <s v="No. De expedientes diagnosticados / 108 expedientes"/>
        <s v="No. De actividades del plan de trabajo ejecutadas  / No. De actividades propuestas en el plan de trabajo"/>
        <s v="No. de procedimientos ajustados con lineamientos / No. de procedimientos del proceso de ECyS relacionados con los trámites permisivos y sancionatorios"/>
        <s v="No. de contratos revisados / No. de contratos  que quedaron en firme en la vigencia 2016  - 2018"/>
        <s v="No. de publicaciones ejecutadas / No. de publicaciones a realizar"/>
      </sharedItems>
    </cacheField>
    <cacheField name="(60) META" numFmtId="0">
      <sharedItems containsSemiMixedTypes="0" containsString="0" containsNumber="1" minValue="0.01" maxValue="100" count="12">
        <n v="1"/>
        <n v="2"/>
        <n v="99"/>
        <n v="100"/>
        <n v="3"/>
        <n v="50"/>
        <n v="0.5"/>
        <n v="0.7"/>
        <n v="0.01"/>
        <n v="4"/>
        <n v="10"/>
        <n v="11"/>
      </sharedItems>
    </cacheField>
    <cacheField name="(68) FECHA DE INICIO" numFmtId="0">
      <sharedItems containsDate="1" containsMixedTypes="1" minDate="2015-01-01T00:00:00" maxDate="2019-02-02T00:00:00"/>
    </cacheField>
    <cacheField name="(72) FECHA DE TERMINACIÓN" numFmtId="0">
      <sharedItems containsDate="1" containsMixedTypes="1" minDate="2015-12-29T00:00:00" maxDate="2019-12-18T00:00:00" count="25">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9-03-30T00:00:00"/>
        <d v="2019-06-18T00:00:00"/>
        <d v="2019-12-17T00:00:00"/>
        <d v="2018-10-01T00:00:00" u="1"/>
      </sharedItems>
    </cacheField>
    <cacheField name="ACTIVIDADES / PLAZO EN SEMANAS" numFmtId="166">
      <sharedItems containsSemiMixedTypes="0" containsString="0" containsNumber="1" minValue="13"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2"/>
    </cacheField>
    <cacheField name="Puntaje Atribuido a las Actividades Vencidas (PAAVI)" numFmtId="0">
      <sharedItems containsSemiMixedTypes="0" containsString="0" containsNumber="1" minValue="0" maxValue="52"/>
    </cacheField>
    <cacheField name="TIPO DE ACCIÓN _x000a_C, AC, AP, AM" numFmtId="0">
      <sharedItems/>
    </cacheField>
    <cacheField name="PROCESO " numFmtId="0">
      <sharedItems containsBlank="1" count="9">
        <s v="Evaluación, Control y Seguimiento"/>
        <s v="Gestión de los Rescuros Físicos"/>
        <s v="Planeación Ambiental"/>
        <s v="Gestión Ambiental y Rural"/>
        <s v="Servicio al Ciudadano"/>
        <s v="Direccionamiento Estratégico"/>
        <s v="Gestión Contractual"/>
        <s v="Control y Mejora"/>
        <m u="1"/>
      </sharedItems>
    </cacheField>
    <cacheField name="DEPENDENCIA RESPONSABLE" numFmtId="0">
      <sharedItems count="34">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GCD -Subsecretaria General y de Control Disciplinario"/>
        <s v="DPSIA -Dirección de Planeación y Sistemas de Información Ambiental "/>
        <s v="SPCI -Subdirección de Proyectos y Cooperación Internacional"/>
        <s v="SGCD -Subsecretaria General y de Control Disciplinario, apoya la SC-DGC"/>
        <s v="DCA - Dirección de Control Ambiental"/>
        <s v="DCA-SSFFS"/>
        <s v="DPSIA -Todas las dependencias"/>
        <s v="SF -Subdirección Financiera"/>
        <s v="OCI -Oficina de Control Interno"/>
        <s v="SC" u="1"/>
        <s v="Dirección de Control Ambiental -DCA" u="1"/>
        <s v="SGCD" u="1"/>
        <s v="Dirección de Control Ambiental -DCA-SSFFS" u="1"/>
        <s v="DCA -Dirección de Control Ambiental " u="1"/>
        <s v="DCA" u="1"/>
        <s v="Subsecretaria General y de Control Disciplinario -SGCD" u="1"/>
        <s v="Subdirección de Silvicultura Fauna y Flora Silvestre -SSFFS" u="1"/>
        <s v="Todas las dependencias" u="1"/>
        <s v="Subsecretaria General y de Control Disciplinario -SGCD  - APOYO   SC - DGC"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Blank="1" count="3">
        <m/>
        <s v="x"/>
        <s v=" " u="1"/>
      </sharedItems>
    </cacheField>
    <cacheField name="SEGUIMIENTO OCI_x000a_CUARTO TRIMESTRE" numFmtId="0">
      <sharedItems containsBlank="1" longText="1"/>
    </cacheField>
    <cacheField name="(32) RESULTADO INDICADOR" numFmtId="2">
      <sharedItems containsSemiMixedTypes="0" containsString="0" containsNumber="1" minValue="0" maxValue="100"/>
    </cacheField>
    <cacheField name="Auditor OCI" numFmtId="0">
      <sharedItems/>
    </cacheField>
    <cacheField name="(36) ANÁLISIS SEGUIMIENTO ENTIDAD" numFmtId="0">
      <sharedItems count="110" longText="1">
        <s v="Soportes: &quot;Informe Técnico Etapas II y III  V9 Octubre&quot; y &quot;Informe Técnico Etapas II y III v6.0Actualización PDDAB&quot; donde se describen las actividades realizadas sobre la actualización del Plan Decenal de Descontaminación del Aire para Bogotá dando alcance a las etapas II y III del Decreto Distrital No. 335 de 2017 junto con el plan de trabajo contenido en el documento &quot;Anexo 1. Cronograma de actividades a la actualización del PDDAB&quot;."/>
        <s v="Informe técnico 0634 de 2017 de acuerdo con lo contemplado en el Decreto Distrital 335 de 2017 que contiene la actualización del PDDAB. Se cuenta con el INFORME DE AVANCE DE METAS CON CORTE A DIC 31/2018 de acuerdo al decreto 098/2011 en el cual se establece la evaluación bianual al Plan Decenal y actualmente  se realiza la actualización de los inventarios de emisiones, los cuales permiten conocer de manera oportuna el diagnóstico de las fuentes de emisión y para la vigencia 2019 se tiene establecida la revisión del plan."/>
        <s v="Con el informe de gestión 2017 y 2018, así como el seguimiento a los indicadores del proyecto de Plan Decenal de Descontaminación se cumplió la acción."/>
        <s v="Plataforma web Sistema de Información Integrada de Fuentes Fijas con la que se actualiza el inventario de fuentes fijas la cual se integró al Centro de Información y Modelamiento Ambiental de Bogotá -CIMAB de la entidad en la ruta http://emisiones.dyndns.org/emisiones/#!/.  En el manual de uso se indica el procedimiento de cargue de información, registro y otras actividades que hagan parte  de la actualización del inventario de fuentes fijas de emisiones. "/>
        <s v="Se cuenta con base de datos que registra las actuaciones procesales de los 99 expedientes objeto de impulso."/>
        <s v="Se comprobó la existencia de una base de datos integrada de fuentes fijas de emisiones que se gestiona y actualiza a través del  SIIFF el cual permite el registro, actualización y gestión de la información del inventario de fuentes fijas industriales de emisiones la cual se actualiza permanentemente a través de visitas de campo."/>
        <s v=" Mediante memorando 2019IE73825 se informa la publicación del procedimiento 126PM04-PR30 “Permiso o autorización para aprovechamiento forestal de árboles”, con sus respectivos anexos, para revisión y aprobación por parte del equipo SIG de la DCA y posterior cargue en el aplicativo Isolucion por parte de la SSFFS."/>
        <s v="Al 14 de febrero de 2019, el procedimiento  cuenta con una versión en borrador con los ajustes relacionados con objetivo, alcance, insumos, productos, normatividad, definiciones, responsabilidades, lineamientos y políticas, anexos   y  el paso a paso, quedando pendiente el diagrama de flujo y el posterior envió a SGCD  para revisión y aprobación por parte del equipo SIG de la DCA y posterior cargue en el aplicativo Isolucion por parte de la SSFFS."/>
        <s v="La DGC envió seguimiento mediante radicado 2018IE23886 . Se observó que mediante correo electrónico enviado el día 28/12/17, la Oficina de Comunicaciones, socializó la Cartilla denominada Manual de Supervisión e Interventoría."/>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s v="Se realizó la segunda capacitación el 05 octubre de 2017  en la cual se abordaron temas precontractuales y de supervisión."/>
        <s v="Con radicado 2018IE260270 se aportaron los estudios y documentos derivados de la perforación de los dos pozos con lo cual se estructuró el MODELO HIDROGEOLÓGICO CONCEPTUAL DEL ACUÍFERO SUBSUPERFICIAL O SOMERO EN EL PERÍMETRO URBANO DEL DISTRITO CAPITAL&quot; que cuenta con los siguientes documentos: Informe final perforación pozo profundo - contrato 641 – 2014, Informe final contrato 642 – 2014, Quinto informe del convenio de asociación No. SDA-CV 20161264 y INFORME FINAL: Actualización del modelo hidrogeológico conceptual&quot;."/>
        <s v="Se evidenció lo siguiente:  Se efectuó la baja de 103 elementos mediante las resoluciones Nos. 2500/18 y 134/19; 8 equipos para calibrar; 16 equipos para ser utilizados en el convenio  AD SDA-CD-20181468 con la CAR; 2 con CT de 2019 para dar de baja; 7 elementos buenos en servicio; 2 elementos pendiente de revisión (uno con CT de 2018); 6 elementos buenos en Bodega y 6 Elementos pendientes de C.T."/>
        <s v="Al corte se ha logrado la depuración de la cuenta ingresos recibidos por anticipado del  95% aproximadamente lo cual corresponde a un valor de $1.935.837.134,95 que componen 3624 recibos de caja (Esto incluye la depuración recomendada por el CTSC y aprobada mediante la resolución 3493 del 6/11/18) y de lo que se encuentra pendiente, el 99% es de DCA. ($106 millones aprox). Los procedimientos de evaluación ambiental fueron ajustado en el sistema forest en la ventanilla virtual de la SDA. Ver memorando 2018IE150577."/>
        <s v="Mediante radicado 2018IE260901 se informó sobre visitas técnicas, auto de formulación de cargos, medidas preventivas, operativos de control y vigilancia; y apoyo administrativo para el control  y protección el corredor ecológico de ronda–CER del río Tunjuelo, los cuales cuentan con los respectivos soportes."/>
        <s v="Mediante radicado 2019IE79773 DGA -SRHS del 9-04-2019, reporta el 90% de avance._x000a_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s v="Se informó que &quot;Teniendo en cuenta el cumplimiento reportado para la vigencia 2017 y de acuerdo con la columna especifica de “RETRASOS” no se registraron señales de retraso trimestrales del SEGPLAN, por ende, no se requirió realizar acciones correctivas puesto que el cumplimiento de las metas se ejecutó conforme a la magnitud establecida para la vigencia 2017&quot; y se actualizó procedimiento 126PA04-PR33 “Estructuración de estudios previos modalidad contratación directa” para verificar en ficha EBI y Plan Anual de Adquisiciones que la necesidad a contratar apunte a la meta del proyecto."/>
        <s v="Mediante radicado 2019IE79773 del 9-04-2019 anexa base de datos con 206 registros otorgados vs 3038 registros_x000a_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s v="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
        <s v="Mediante radicado 2019IE79773 del 9-04-2019 _x000a__x000a_Mediante radicado 2018IE260270 se informó que se emitieron 206 conceptos técnicos que corresponden a las siguientes cuencas: Salitre 66, Tunjuelo 52, Fucha 68 e Hidrocarburos 20 según se registra en la  Relación de la base de datos de cada grupo."/>
        <s v="Según radicado  2018IE260880 se elaboraron y socializaron los lineamientos técnicos, jurídicos, de Planeación y financieros a implementar en la Subdirección en reunión del 5 de abril 2017, definiendo la directriz para que los contratistas reporten, a través de los informes mensuales de actividades y autorización de pago, el cumplimiento de todas las obligaciones y las metas proyecto de inversión, con los respectivos soportes y se actualizó el documento Manual de Interventoría y Supervisión."/>
        <s v="Según base de datos aportada con radicado 2018IE260270 de las 291 solicitudes de permisos de vertimientos se han resuelto de fondo 253 quedando pendiente 38 de ellas."/>
        <s v="La SSFFS emitió 1.077 comunicaciones oficiales externas (ER), donde se alertó a los usuarios sobre las obligaciones económicas de evaluación, seguimiento y/o compensación, contraídas en los conceptos técnicos de autorización silvicultural para las vigencias 2003-2014., cuya suma de recaudo esperado asciende a $3.027.215.442,23. por lo tanto la acción,  se cumple alcanzando la meta programada de 0.5."/>
        <s v="Se evidenció que se depuró el 100% de los recibos de consignación, recibidos por anticipado. La ultima resolución de depuración extraordinaria fue la No. 283/19; en el Balance del mes de enero será registrada."/>
        <s v="La SCAAV cuenta con seguimiento y soportes según radicado 2018IE17123.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s v="Se cuenta con el informe de Porcentaje de datos válidos  producto de la operación de la RMCAB  desde enero a  Septiembre de 2018. El porcentaje de datos validos de la RMCAB  promedio fue de 88.29 %, valor superior al porcentaje mínimo recomendado (75%) por el Manual de Operación de Sistemas de Vigilancia de la Calidad del Aire del Ministerio de Ambiente, Vivienda y Desarrollo Territorial. Igualmente, como puede apreciarse en el informe del IV trimestre que recopila los datos de todo el año, el promedio de datos válidos es del 89% para todo el año. "/>
        <s v="Se cuenta con las actas de capacitación del 23 de marzo, 25 de Abril y 30 de Octubre de 2018 y las evidencias de la evaluación realizada a los profesionales que asistieron."/>
        <s v="En la ruta \\192.168.175.124\scaav\3. Grupo Ruido\SDA 2018\8. INFORMES DE GESTION se evidencia el  cargue actualizado de las actividades de las metas del grupo ruido, con su correspondiente avance y evidencias del POAI."/>
        <s v="Se cuenta en el acta de capacitación a los profesionales del grupo ruido del 23/01/2018, donde constan los temas de IAAP y planeación y con los soportes de los procesos IAAP del área técnica de ruido, proceso en los que cada contratista anexa en archivo zip los soportes para la ejecución de cada una de las actividades. (Anexo 3. Relación de procesos cargados en forest para el IAAP)."/>
        <s v="Se cuenta con informe de la atención oportuna de las PQR's con los soportes de seguimiento evidenciando que la SCAAV realizó seguimiento durante 2018 al 100% de las acciones, efectuando seguimiento diaria y semanalmente a los que se les cargó procesos de PQR'S. Se verificaron los soportes correspondientes encontrando que el área ha mejorado en relación con la gestión, trámite y respuesta a los derechos de petición."/>
        <s v="Se  cuenta con una matriz en Excel semaforizada, PMA con el Plan de Acción de la Política de Humedales del Distrito, el Plan de Intervención para las vigencias 2018 y 2019. Cada matriz contiene por PEDH una hoja con cada una de las 5 estrategias de la Política de Humedales del Distrito, que contienen a su vez las acciones a desarrollar, los responsables y la prioridad para ejecución.  _x000a_Esta información se encuentra disponible para su consulta en el Drive del usuario institucional humedales@ambientebogota.gov.co."/>
        <s v="Se cuenta con correo del 28 de Septiembre de 2018 con el que se envió el POA del Proyecto 979, el cual corresponde a un indicador que se mide anualmente, pero se realiza un reporte mes a mes, en el que se da el avance de las actividades realizadas en las 4 zonas críticas. En el aplicativo ISOLUCION el estado del indicador 652 &quot;Reducción de niveles de ruido en las zonas críticas, dado en decibeles&quot; se encuentra en la ficha técnica que la fecha de reporte del indicador es anual con corte al 31 de Diciembre de 2018."/>
        <s v="Se programaron actividades  a realizar en  (15) Parques Ecológicos Distritales de Humedal”, las cuales se han ejecutado por medio de 3 contratos que tienen como objeto trabajar en la adecuación de franja terrestre de los humedales: Contratos 1172 de 2016 cuyo objeto fue:  “Contratar la prestación de servicios de mantenimiento, para realizar actividades de conservación, mejoramiento y mantenimiento integral en las zonas de manejo y preservación ambiental (ZMPA) en los quince (15) parques ecológicos distritales de humedal”. Contrato 1204 de 2017  cuyo objeto:  “Contratar la prestación de servicios para brindar el mantenimiento integral en parques ecológicos distritales y otras áreas de interés ambiental” y el  Contrato 20181083 cuyo objeto es: “Contratar el mantenimiento integral en parques ecológicos distritales y otras áreas de interés ambiental”. En cumplimiento de su objeto contractual se cuenta con informes sobre las diferentes intervenciones realizadas. Las intervenciones se han realizado en los 15 PEDH, incluyendo Salitre, El Tunjo y La Isla, aunque todavía no cuenten con Planes de Manejo aprobados._x000a_Esta información se encuentra disponible para su consulta en el Drive del usuario institucional humedales@ambientebogota.gov.co"/>
        <s v="Se observo que la SPPA mediante forest 2018IE290790 adjunta los soportes gestiones realizadas y los planes de manejo para los humedales Salitre y Tunjo. Con respecto al PMA de la Isla se observo gestiones como mesas de trabajo con la comunidad indígena de la etapa de concertación."/>
        <s v="LA SPPA elaboró acta 21 de diciembre de 2018 donde se evidencia que el Procedimiento código 126PM02PR13 versión 6 &quot;Formulación, ajustes y/o Actualizaciones de los Planes de Manejo Ambiental de las Áreas Protegidas del Distrital Capital” fue actualizado donde se incluye control para la aplicación del proceso de consulta previa en caso que se requiera."/>
        <s v="Se evidencia Memorando 2018IE145913  enviado por la SER  con recomendaciones a tener en cuenta en las Especificaciones Técnicas para la contratación de la Actualización Participativa de los Planes de Manejo Ambiental de los PEDH El Burro, Tibanica y Córdoba. "/>
        <s v="Se cuenta como herramienta de seguimiento al cumplimiento de los PMA, la matriz de armonización en Excel donde se realiza la armonización de los diferentes planes, involucrando las estrategias de la política pública, con el fin de que los Planes de manejo Ambientales cumplan todos los requisitos exigidos por la política. Se evidencia el seguimiento a cada una de las cinco estrategias de la política.  La matriz se encuentra en el DRIVE de la SER."/>
        <s v="Se observa que se cuenta con una Matriz de Seguimiento de Tensionantes de los 15 PEDH, donde se registran los requerimientos internos y externos que se emiten de los seguimientos realizados al cumplimiento de la acciones. _x000a_Se adjunta Matriz de Tensionantes y soportes de gestión de los mismos del PEDH Córdoba como ejemplo, donde se puede evidenciar la acción realizada y el anexo que es la evidencia del seguimiento realizado a lo encontrado.  Las alertas generadas pueden ser revisadas en el DRIVE, como soporte están los radicados 2018, respuestas seguimientos 2018, cartas de seguimiento 2018 y se cuenta con matriz en Excel con los registros de radicación de seguimiento a humedales puntualmente._x000a_ Esta información se encuentra disponible para su consulta en el Drive del usuario institucional humedales@ambientebogota.gov.co"/>
        <s v="El Plan de Contingencia es el Plan Espejo mediante el cual se asumen las actividades del humedal por parte del grupo de Humedales que se encuentre adscrito a la entidad. Si por algún motivo tanto el administrador como el espejo no pueden desarrollar las acciones de administración del Humedal, el Subdirector de Ecosistemas y Ruralidad en el desarrollo de sus funciones adelantara la gestión propia de la administración (comunicaciones, recorridos de verificación etc.) y apara las acciones de educación se solicitara apoyo del equipo de educación de la OPEL. Se encuentra pendiente su normalización."/>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 2019-04-15, aun no se cuenta con procedimiento publicado._x000a_ "/>
        <s v="Se suscribió el contrato SDA LP 20171381 cuyo objeto es ADQUIRIR UN SISTEMA PARA EL MONITOREO DE NIVELES DE PRESIÓN SONORA URBANA Y DE SEGUIMIENTO A LAS TRAYECTORIAS DE VUELO, COMO PARTE DE LA RED DE RUIDO DE BOGOTÁ, pero debió suspenderse por 90 días, debido a que la ANLA no ha expedido la resolución de exclusión de IVA de los equipos que componen la Red de Ruido Urbana (RRU) del Distrito"/>
        <s v="La SER realiza seguimiento a los factores Tensionantes que afectan a los humedales en la matriz que tiene diseñada para tal fin. De las alertas que se deben generar se envía memorandos a las dependencias responsables. Para ello se cuenta con una matriz en Excel con hojas de cada uno de los meses del año donde se registran el No. de proceso de Forest, la prioridad de la acción, el asunto, la fecha de inicio, el grado de cumplimiento, el responsable a quien se asigna la acción a desarrollar y el nombre de quien proyecta el oficio o memorando._x000a_ Esta información se encuentra disponible para su consulta en el Drive del usuario institucional humedales@ambientebogota.gov.co"/>
        <s v="Se han remitido al ANLA 2 comunicados específicos que consolidan varias solicitudes según radicados 2018EE77055 de abril de 2018 y  2018EE266923 de noviembre de 2018, solicitando copia de las respuestas que han efectuado a los traslados  que la SDA ha realizado por competencias según radicado 2018ER285814 del 4/12/18 ."/>
        <s v="Mediante forest 2019IE73825 se informa que: El procedimiento  126PM04-PR58 Actualización de las zonas criticas de las mapas de ruido de Bogotá se encuentra en proceso de cargue en el aplicativo ISOLUCION."/>
        <s v="Se evidenció en el aplicativo Isolucion que el procedimiento 126PA04-PR37 Suscripción y legalización de contratos fue actualizado según acta de reunión del 21/12/18.  Se encontró, en las responsabilidades del Subdirector contractual, la siguiente: Aprobar las garantías que como obligación contractual constituyan los contratistas a favor de la Secretaría así como vigilar conjuntamente con quien ejerza la supervisión, seguimiento o control sus vigencias y demás aspectos relativos a su cumplimiento; Y en el Supervisor: Requerir al contratista la modificación de las garantías cuando a ello haya lugar. En lineamiento de operación: Los Supervisores deberán vigilar y garantizar que el contrato o convenio se encuentre amparado conforme a la suficiencia de las garantías exigidas por la entidad; La modificación de la garantía incluido el amparo de responsabilidad civil extracontractual en cuanto a prórroga o adición o para la novedad que lo requiera, deberá ser aprobada y comunicada por la Subdirección Contractual, únicamente cuando cumpla con la totalidad de los requerimientos establecidos en el contrato. _x000a_En el formato se encontró la siguiente información relacionada:  - Aprobación de la Garantía  - Afiliación a la ARL  - No. de CDP y RP.  Teniendo en cuenta que no se puede expedir la referida acta, sin el cumplimiento de estos requisitos, por cuanto estos tres son los que la Ley 1150 de 2007 pide para dar inicio al contrato."/>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s v="La DGC mediante correo electrónico de fecha 15/01/19 informó que el día 15/6/18, con el radicado No. 2018IE138436 solicitó a las dependencias la actualización de las pólizas de responsabilidad civil extracontractual, documento que se encontró en el aplicativo Forest. Así mismo, se verificó que la póliza del convenio 1525/16 con Conservación Int Foundatio fue actualizada"/>
        <s v="LA SPPA elaboró acta 21 de diciembre de 2018 donde se evidencia que el Procedimiento código 126PM02PR13 versión 6 &quot;Formulación, ajustes y/o Actualizaciones de los Planes de Manejo Ambiental de las Áreas Protegidas del Distrital Capital” fue actualizado donde se incluyó control de verificación de la presencia de comunidad étnica."/>
        <s v="La DGC mediante correo electronico de fecha 15/01/19 informó que el día 5/03/18 se suscribió el modificatorio 2 y prórroga 2 del convenio 1525 de 2016, con la CAR y Conservation International Foundation, documento que fue verificado."/>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s v="Se anexan Veintisiete (27) actas de las reunioneses interinstitucionales desarrolladas en los PEDH del Distrito, de las Comisiones Ambientales Locales en las cuales se coordinan acciones de gestión interinstitucional para los PEDH._x000a_Se evidencian Actas de reuniones interinstitucionales del PEDH Jaboque, El Tunjo y Actas de reuniones Comisiones Ambientales Locales con las Localidades de Fontibón y Engativá._x000a_Esta información se encuentra disponible para su consulta en el Drive del usuario institucional humedales@ambientebogota.gov.co"/>
        <s v="Se cuenta con una matriz de control donde se lleva registro de las recomendaciones sobre los estudios previos de los procesos de selección, verificando el seguimiento por parte de los abogados para su buen termino. Se revisaron cinco (5) procesos de selección (adaptación, avalúos, diplomado, retamos espinoso y señalética).   Los soportes de los estudios previos ya aprobados se encuentran en SIPSE y en SECOP"/>
        <s v="Se  cuenta con Actas de capacitación (Octubre 1 y diciembre 27 de 2018) y se anexan también las presentaciones realizadas con los temas de las capacitaciones."/>
        <s v="Se cuenta con dos memorandos de octubre y diciembre 2018IE229757 y 2018IE289663 donde se remiten todos los documentos soporte del Convenio 1535 de 2016."/>
        <s v="Se evidencia la existencia de una matriz control donde se lleva el seguimiento de todos los requerimientos  de la Subdirección de ecosistemas y Ruralidad atendió los derechos de petición en los términos legalmente previstos; así mismo, en los casos requeridos, se le informó al peticionario ampliación del plazo de respuesta para atención a los derechos de petición. "/>
        <s v="La SC se encuentra ejecutando la acción"/>
        <s v="La DGC se encuentra ejecutando la acción"/>
        <s v="El grupo de trabajo de servicio al ciudadano, ha venido trabajando en la actualización de procedimientos Servicio al ciudadano y correspondencia 126PA06-PR08 el cual fue separado en los siguientes: 1. Canales de atención 126PA06-PR19,  2. Correspondencia  126PA06-PR20 y _x000a_3. PQRSF 126PA06-PR21"/>
        <s v="El grupo de trabajo de servicio al ciudadano, ha realizado durante los acampamientos mensuales a las dependencias socialización y capacitación a los servidores referente al cumplimiento de la normatividad vigente para PQRSF"/>
        <s v="El grupo de trabajo de servicio al ciudadano ha programado presentar el informe de pqrsf al comité  desde el mes de febrero de 2019"/>
        <s v="La DGA y sus dependencias se encuentran trabajando en reformulación de la acción de mejora"/>
        <s v="La DGA  realizó reunión el 16-01-2019 para revisar el primer seguimiento trimestral a los avances en la implementación del Plan de Manejo de la Franja de Adecuación y la Reserva Forestal Protectora Bosque Oriental."/>
        <s v="LA SPPA revisó, ajustó el formato PACA /177 SEGUIMIENTO PACA PRESUPUESTO DE INVERSION, en lo que respecta a las metas ambientales a priorizar en el instrumento, por otro lado mediante correo electrónico del 24-01-2019 socializó los lineamientos y ajustes en el formato."/>
        <s v="La SPPA mediante forest 2019EE18130 del 24-01-2019 solicitó a la Contraloría de Bogotá el ajuste del formato CB-1111-4: INFORMACIÓN CONTRACTUAL DE PROYECTOS PACA” , específicamente en las columnas en las cuales se menciona proyecto y meta PACA"/>
        <s v="La SER, para la vigencia 2018 programó 121,87 ha nuevas para recuperar, rehabilitar o restaurar en cerros orientales, ríos y quebradas, humedales, bosques, páramos o zonas de alto riesgo no mitigables que aportan a la conectividad ecológica de la región y se consiguieron 36,84 ha."/>
        <s v="La DPSIA elaboró plan de acción para la identificación, relacionamiento e incorporación de los ODS aplicables a los proyectos de inversión la SDA con un total de 6 actividades, a 31 de diciembre de 2018 se han llevado 3 actividades: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para  adelantar el proceso de relación de proyectos de inversión con ODS las cuales se realizaron conforme a la programado. "/>
        <s v="La SPCI elaboro acta del 21 de diciembre de 2018 donde se evidencia que el procedimiento 126PG01-PR02 &quot;Formulación, Inscripción, Registro y Actualización de los Proyectos de Inversión de la SDA&quot; para la formulación de proyectos de inversión contiene lineamiento de operación relacionado con la incorporación de los ODS en los proyectos de inversión de la SDA."/>
        <s v="Los responsables del proceso se encuentran revisando el procedimiento 126PA04-PR33 versión 7."/>
        <s v="Los responsables del proceso una vez cuenten con el procedimiento actualizado, realizará la socialización."/>
        <s v="Se cuenta con un borrador  del protocolo de fauna y flora asociado al procedimiento sancionatorio"/>
        <s v="Los 26 casos se encuentran en proyección del acto administrativo correspondiente."/>
        <s v="El primer reporte se debe realizar en el mes de abril de 2019, por lo que la actuación se encuentra en términos."/>
        <s v="La primera capacitación se debe ejecutar en el mes de Abril de 2019, por lo que la actuación se encuentra en términos."/>
        <s v="A la fecha de reporte no se registran avances sobre la acción"/>
        <s v="La DGC envió seguimiento mediante radicado No. 2018IE23886. Se evidenció que mediante resolución No. 3217 del 15/11/17 fue actualizado el procedimiento 126PA04-PR33, dicha resolución fue socializada mediante correo del 23/11/17. "/>
        <s v="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s v="Mediante resolución 3625 expedida el 15/12/17 con radicado 2017EE254996 y proceso 3936013, se adopto la ultima escala de honorarios para los contratos de prestación de servicios y de apoyo a la gestión "/>
        <s v="Mediante resolución 170 del 24/01/18 se aprobó ultima actualización al procedimiento 126PA04-PR37 suscripción y legalización de contratos, el cual fue socializado por el correo institucional"/>
        <s v="Se evidenció listado de asistencia a capacitación sobre Manual de contratación y IAAP y dos presentación del día 9/04/18, para el grupo de ruido"/>
        <s v="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s v="Se evidenció que mediante resolución 3625 expedida el 15/12/17 con radicado 2017EE254996 y proceso 3936013, se adopto la ultima escala de honorarios para los contratos de prestación de servicios y de apoyo a la gestión "/>
        <s v="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s v="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s v="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s v="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 Adicionalmente, el procedimiento de notificaciones fue socializado según  acta del 18 de Diciembre de 2018."/>
        <s v="Según la base de datos de la SSFFS, de los 526 casos se han saneado 293 actos administrativos quedando pendientes 233."/>
        <s v="Mediante los memorandos 2018IE268539, 2018IE260307 Y 2018IE312721, se envió a la Subdirección Financiera el avance de los Planes de mejoramiento de la SSFFS y mediante radicado 2019IE1540 se informó a la DCA sobre los avances logrados."/>
        <s v="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
        <s v="Según base de datos de la SSFFS, de los 208 casos pendientes se subsanaron 82, quedando pendientes 126."/>
        <s v="De las 40 resoluciones sin saneamiento contable identificadas en el hallazgo se han saneado 32 quedando pendientes 8."/>
        <s v="Se revisaron en las dependencias DPSIA, DGA las actividades de autoevaluación con una periodicidad mensual de los meses de noviembre y diciembre de 2018, enero y febrero de 2019 avance de  metas, seguimiento a contratación y la gestión de  reservas y pasivos (evidencias DPSIA ha realizado autoevaluaciones, a corte 31-12-2018 31-01-201. Ver forest 2019IE32063 y 2018IE233204.  DGA Acta autoevaluación DGA 01-10-2018, 26-11-2018, 03-12-2018 y correos internos DGA del 22-11-2018, 11-01-2019, 24-01-2019)"/>
        <s v="La DPSIA y la SPCI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La SPCI realizó reporte con corte a 31-12-2018 de alertas y recomendaciones, emitidos sobre  proyectos, información presentada en comité directivo del 29-01-2019"/>
        <s v="La SF se encuentra ejecutando la acción"/>
        <s v="Se revisaron en las dependencias DPSIA, DGA, las actividades de autoevaluación con una periodicidad mensual de los meses de noviembre y diciembre de 2018, enero y febrero de 2019 para el avance de  metas, seguimiento a contratación y la gestión de  reservas y pasivos (Evidencias  DGA del 01-10-2018, 26-11-2018, 03-12-2018 Correos internos de fechas 22-11-2018, 11-01-2019, 24-01-2019), DPSIA dos registros 31-12-2018 y 31-01-2019. Ver forest 2019IE32063 y 2018IE233204."/>
        <s v="La DPSIA ha liderado 4 reuniones mensuales (noviembre y diciembre de 2018, enero y febrero de 2019 ) de coordinación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 v="Se revisaron en las dependencias DPSIA, DGA, información del aplicativo SIPSE en lo relacionado con todos los componentes, por parte de los gerentes de proyectos. Se evidencian memorandos (2018IE235544, 2018IE246782, 2018IE260183, 2018IE265480, 2018IE265887, 2018IE292262, 2018IE300257) Proyectos: 7517, 1150 y 1132 _x000a_proyectos 980, 1029 y 1030 realizó validación de la información reporta a SIPSE ver forest 2018IE243321.finalmente, se avanzó reporte de SIPSE con radicado 2018IE292262 DGA, 2018IE265480 PI 1132, 2018IE265887 PI 1150."/>
        <s v="La DPSIA ha realizado actividades de promoción del uso y apropiación del aplicativo SIPSE para el uso y apropiación de la herramienta, se requirió incluir un lineamiento de operación de obligatoriedad del uso y apropiación para la Programación, Seguimiento y Evaluación de la Gestión Institución. Se tiene programado iniciar nuevas capacitaciones en el 2019."/>
        <s v="La DPSIA elaboró documento borrador de instructivo de uso del aplicativo SIPSE, el cual tiene la explicaciones funcionales y de operación de la herramienta, la gestión y roles de usuarios, y la explicación de la ruta de trabajo con las estaciones."/>
        <s v="Las OCI, realizó reivisión de la información registrada en el SIPSE vigencia 2018, encontrando diferencias con respecto a la infomación reportada en los demas sistemas de información. Se requiere realizar la revisión de la información del primer trimestre de 2019, para complementar la prueba piloto."/>
        <s v="El grupo de servicio al ciudadano durante el mes de diciembre de 2018 actualizó los instrumentos del procedimiento 126PA06-PR21"/>
        <s v="La DCA se encuentra ejecutando la acción"/>
        <s v="Mediante radicado 2018IE260270 se informó existe un total 206 permisos de vertimientos otorgados y 3.038 registros de vertimientos lo cual fue verificado en los soportes &quot;base de datos permisos de vertimientos octubre 2018&quot; y &quot;Base registro de vertimientos consolidada 092018&quot;." u="1"/>
        <s v="Mediante memorando 2019IE36491 el día 12 de febrero de 2019,  se envió el borrador  del procedimiento 126PM04-PR30 “Permiso o autorización para aprovechamiento forestal de árboles”, con sus respectivos anexos, para revisión y aprobación por parte del equipo SIG de la DCA y posterior cargue en el aplicativo Isolucion por parte de la SSFFS." u="1"/>
        <s v="El procedimiento  126PM04-PR58 Actualización de las zonas criticas de las mapas de ruido de Bogotá se encuentra en proceso de cargue en el aplicativo ISOLUCION." u="1"/>
        <s v="Las SDA solicito a la Contraloría mediante comunicación externa, la modificación de fecha de terminación a 31-05-2019, dado que se observó la necesidad de tiempo adicional en la implementación de las acciones 4 y 5 del mismo hallazgo." u="1"/>
        <s v="Mediante radicado 2018IE260270 se allegó el documento soporte &quot;Hallazgo 3.1.8  Cobro por Seguimiento 07 de Noviembre de 2018&quot; según el cual de los 50 procesos identificados se encuentra lo siguiente: establecimientos duplicados 5, matrícula cancelada 8, seguimiento a cobrar en revisión con expedientes 5, establecimientos con resolución de cobro 23, establecimiento que no pertenece al seguimiento 1 y establecimientos que realizaron pago y allegaron soporte 8. " u="1"/>
        <s v="Mediante radicado 2018IE260270 se informó que se emitieron 206 conceptos técnicos que corresponden a las siguientes cuencas: Salitre 66, Tunjuelo 52, Fucha 68 e Hidrocarburos 20 según se registra en la  Relación de la base de datos de cada grupo." u="1"/>
        <s v="Se cuenta con un borrador de Procedimiento de Actualización y gestión de información del inventario de fuentes fijas industriales Octubre de 2018 – Vr.1 pero no se ha logrado adoptar la actualización en tanto  el contrato SDA LP 20171381 tuvo que ser suspendido por 90 días, debido a que la ANLA no ha expedido la resolución de exclusión de IVA de los equipos que componen la Red de Ruido Urbana (RRU) del Distrito._x000a_ " u="1"/>
      </sharedItems>
    </cacheField>
    <cacheField name="(40) EFICACIA ENTIDAD" numFmtId="0">
      <sharedItems containsSemiMixedTypes="0" containsString="0" containsNumber="1" minValue="0" maxValue="100" count="24">
        <n v="100"/>
        <n v="96"/>
        <n v="90"/>
        <n v="75"/>
        <n v="87"/>
        <n v="50"/>
        <n v="86"/>
        <n v="0"/>
        <n v="25"/>
        <n v="30"/>
        <n v="60"/>
        <n v="55.7"/>
        <n v="39.4"/>
        <n v="80"/>
        <n v="35"/>
        <n v="10"/>
        <n v="20"/>
        <n v="15"/>
        <n v="70" u="1"/>
        <n v="95" u="1"/>
        <n v="0.95799999999999996" u="1"/>
        <n v="95.8" u="1"/>
        <n v="1" u="1"/>
        <n v="89" u="1"/>
      </sharedItems>
    </cacheField>
    <cacheField name="(76) ESTADO Y EVALUACIÓN ENTIDAD" numFmtId="0">
      <sharedItems count="4">
        <s v="Cumplida"/>
        <s v="Incumplida"/>
        <s v="En ejecución"/>
        <s v="En revisión por la OCI" u="1"/>
      </sharedItems>
    </cacheField>
    <cacheField name="(80) ESTADO Y EVALUACIÓN AUDITOR" numFmtId="0">
      <sharedItems count="2">
        <s v="Abierta"/>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n v="1"/>
    <s v="FILA_1"/>
    <s v="2017-08-25"/>
    <s v="126"/>
    <s v="2017 2017"/>
    <x v="0"/>
    <s v="02 - AUDITORIA DE DESEMPEÑO"/>
    <s v="Control de Resultados"/>
    <s v="Planes, Programas y Proyectos"/>
    <x v="0"/>
    <x v="0"/>
    <x v="0"/>
    <x v="0"/>
    <x v="0"/>
    <m/>
    <x v="0"/>
    <x v="0"/>
    <x v="0"/>
    <d v="2017-08-28T00:00:00"/>
    <x v="0"/>
    <n v="51.714285714285715"/>
    <n v="100"/>
    <n v="1"/>
    <n v="51.714285714285715"/>
    <n v="51.714285714285715"/>
    <n v="51.714285714285715"/>
    <s v="AC"/>
    <x v="0"/>
    <x v="0"/>
    <m/>
    <m/>
    <m/>
    <m/>
    <m/>
    <m/>
    <x v="0"/>
    <s v=" "/>
    <n v="100"/>
    <s v="Miguel Pardo"/>
    <x v="0"/>
    <x v="0"/>
    <x v="0"/>
    <x v="0"/>
  </r>
  <r>
    <n v="2"/>
    <s v="FILA_2"/>
    <s v="2017-08-25"/>
    <s v="126"/>
    <s v="2017 2017"/>
    <x v="0"/>
    <s v="02 - AUDITORIA DE DESEMPEÑO"/>
    <s v="Control de Resultados"/>
    <s v="Planes, Programas y Proyectos"/>
    <x v="1"/>
    <x v="1"/>
    <x v="1"/>
    <x v="0"/>
    <x v="1"/>
    <m/>
    <x v="1"/>
    <x v="1"/>
    <x v="0"/>
    <d v="2017-08-28T00:00:00"/>
    <x v="0"/>
    <n v="51.714285714285715"/>
    <n v="100"/>
    <n v="1"/>
    <n v="51.714285714285715"/>
    <n v="51.714285714285715"/>
    <n v="51.714285714285715"/>
    <s v="AC"/>
    <x v="0"/>
    <x v="0"/>
    <m/>
    <m/>
    <m/>
    <m/>
    <m/>
    <m/>
    <x v="0"/>
    <s v=" "/>
    <n v="100"/>
    <s v="Miguel Pardo"/>
    <x v="1"/>
    <x v="0"/>
    <x v="0"/>
    <x v="0"/>
  </r>
  <r>
    <n v="3"/>
    <s v="FILA_3"/>
    <s v="2017-08-25"/>
    <s v="126"/>
    <s v="2017 2017"/>
    <x v="0"/>
    <s v="02 - AUDITORIA DE DESEMPEÑO"/>
    <s v="Control de Resultados"/>
    <s v="Planes, Programas y Proyectos"/>
    <x v="2"/>
    <x v="2"/>
    <x v="2"/>
    <x v="0"/>
    <x v="2"/>
    <m/>
    <x v="2"/>
    <x v="2"/>
    <x v="1"/>
    <d v="2017-08-28T00:00:00"/>
    <x v="1"/>
    <n v="48.142857142857146"/>
    <n v="100"/>
    <n v="1"/>
    <n v="48.142857142857146"/>
    <n v="48.142857142857146"/>
    <n v="48.142857142857146"/>
    <s v="AC"/>
    <x v="0"/>
    <x v="0"/>
    <m/>
    <m/>
    <m/>
    <m/>
    <m/>
    <m/>
    <x v="0"/>
    <s v=" "/>
    <n v="100"/>
    <s v="Miguel Pardo"/>
    <x v="2"/>
    <x v="0"/>
    <x v="0"/>
    <x v="0"/>
  </r>
  <r>
    <n v="4"/>
    <s v="FILA_4"/>
    <s v="2017-08-25"/>
    <s v="126"/>
    <s v="2017 2017"/>
    <x v="0"/>
    <s v="02 - AUDITORIA DE DESEMPEÑO"/>
    <s v="Control de Resultados"/>
    <s v="Planes, Programas y Proyectos"/>
    <x v="3"/>
    <x v="3"/>
    <x v="3"/>
    <x v="0"/>
    <x v="3"/>
    <m/>
    <x v="3"/>
    <x v="3"/>
    <x v="0"/>
    <d v="2017-08-28T00:00:00"/>
    <x v="0"/>
    <n v="51.714285714285715"/>
    <n v="100"/>
    <n v="1"/>
    <n v="51.714285714285715"/>
    <n v="51.714285714285715"/>
    <n v="51.714285714285715"/>
    <s v="AC"/>
    <x v="0"/>
    <x v="0"/>
    <m/>
    <m/>
    <m/>
    <m/>
    <m/>
    <m/>
    <x v="0"/>
    <s v=" "/>
    <n v="100"/>
    <s v="Miguel Pardo"/>
    <x v="3"/>
    <x v="0"/>
    <x v="0"/>
    <x v="0"/>
  </r>
  <r>
    <n v="5"/>
    <s v="FILA_5"/>
    <s v="2017-08-25"/>
    <s v="126"/>
    <s v="2017 2017"/>
    <x v="0"/>
    <s v="02 - AUDITORIA DE DESEMPEÑO"/>
    <s v="Control de Resultados"/>
    <s v="Planes, Programas y Proyectos"/>
    <x v="4"/>
    <x v="4"/>
    <x v="4"/>
    <x v="0"/>
    <x v="4"/>
    <m/>
    <x v="4"/>
    <x v="4"/>
    <x v="2"/>
    <d v="2017-08-28T00:00:00"/>
    <x v="0"/>
    <n v="51.714285714285715"/>
    <n v="100"/>
    <n v="1"/>
    <n v="51.714285714285715"/>
    <n v="51.714285714285715"/>
    <n v="51.714285714285715"/>
    <s v="AC"/>
    <x v="0"/>
    <x v="1"/>
    <m/>
    <m/>
    <m/>
    <m/>
    <m/>
    <m/>
    <x v="0"/>
    <m/>
    <n v="100"/>
    <s v="Miguel Pardo"/>
    <x v="4"/>
    <x v="0"/>
    <x v="0"/>
    <x v="0"/>
  </r>
  <r>
    <n v="6"/>
    <s v="FILA_6"/>
    <s v="2017-08-25"/>
    <s v="126"/>
    <s v="2017 2017"/>
    <x v="0"/>
    <s v="02 - AUDITORIA DE DESEMPEÑO"/>
    <s v="Control de Resultados"/>
    <s v="Planes, Programas y Proyectos"/>
    <x v="5"/>
    <x v="5"/>
    <x v="5"/>
    <x v="0"/>
    <x v="5"/>
    <m/>
    <x v="5"/>
    <x v="5"/>
    <x v="0"/>
    <d v="2017-08-28T00:00:00"/>
    <x v="0"/>
    <n v="51.714285714285715"/>
    <n v="100"/>
    <n v="1"/>
    <n v="51.714285714285715"/>
    <n v="51.714285714285715"/>
    <n v="51.714285714285715"/>
    <s v="AC"/>
    <x v="0"/>
    <x v="0"/>
    <m/>
    <m/>
    <m/>
    <m/>
    <m/>
    <m/>
    <x v="0"/>
    <s v=" "/>
    <n v="100"/>
    <s v="Miguel Pardo"/>
    <x v="5"/>
    <x v="0"/>
    <x v="0"/>
    <x v="0"/>
  </r>
  <r>
    <n v="7"/>
    <s v="FILA_7"/>
    <s v="2017-05-23"/>
    <s v="126"/>
    <s v="2017 2017"/>
    <x v="1"/>
    <s v="01 - AUDITORIA DE REGULARIDAD"/>
    <s v="Control Gestión"/>
    <s v="Plan de mejoramiento"/>
    <x v="6"/>
    <x v="6"/>
    <x v="6"/>
    <x v="0"/>
    <x v="6"/>
    <m/>
    <x v="6"/>
    <x v="6"/>
    <x v="0"/>
    <d v="2017-05-24T00:00:00"/>
    <x v="2"/>
    <n v="44.428571428571431"/>
    <n v="100"/>
    <n v="1"/>
    <n v="44.428571428571431"/>
    <n v="44.428571428571431"/>
    <n v="44.428571428571431"/>
    <s v="AC"/>
    <x v="0"/>
    <x v="2"/>
    <m/>
    <m/>
    <m/>
    <m/>
    <m/>
    <m/>
    <x v="0"/>
    <s v=" "/>
    <n v="100"/>
    <s v="Miguel Pardo"/>
    <x v="6"/>
    <x v="0"/>
    <x v="0"/>
    <x v="0"/>
  </r>
  <r>
    <n v="8"/>
    <s v="FILA_8"/>
    <s v="2017-05-23"/>
    <s v="126"/>
    <s v="2017 2017"/>
    <x v="1"/>
    <s v="01 - AUDITORIA DE REGULARIDAD"/>
    <s v="Control Gestión"/>
    <s v="Plan de mejoramiento"/>
    <x v="6"/>
    <x v="6"/>
    <x v="6"/>
    <x v="1"/>
    <x v="7"/>
    <m/>
    <x v="6"/>
    <x v="6"/>
    <x v="0"/>
    <d v="2017-05-24T00:00:00"/>
    <x v="2"/>
    <n v="44.428571428571431"/>
    <n v="100"/>
    <n v="1"/>
    <n v="44.428571428571431"/>
    <n v="44.428571428571431"/>
    <n v="44.428571428571431"/>
    <s v="AC"/>
    <x v="0"/>
    <x v="2"/>
    <m/>
    <m/>
    <m/>
    <m/>
    <m/>
    <m/>
    <x v="0"/>
    <s v=" "/>
    <n v="100"/>
    <s v="Miguel Pardo"/>
    <x v="7"/>
    <x v="0"/>
    <x v="0"/>
    <x v="0"/>
  </r>
  <r>
    <n v="9"/>
    <s v="FILA_9"/>
    <s v="2017-05-23"/>
    <s v="126"/>
    <s v="2017 2017"/>
    <x v="1"/>
    <s v="01 - AUDITORIA DE REGULARIDAD"/>
    <s v="Control Gestión"/>
    <s v="Gestión Contractual"/>
    <x v="7"/>
    <x v="7"/>
    <x v="7"/>
    <x v="0"/>
    <x v="8"/>
    <m/>
    <x v="7"/>
    <x v="7"/>
    <x v="0"/>
    <d v="2017-05-24T00:00:00"/>
    <x v="3"/>
    <n v="31.571428571428573"/>
    <n v="100"/>
    <n v="1"/>
    <n v="31.571428571428573"/>
    <n v="31.571428571428573"/>
    <n v="31.571428571428573"/>
    <s v="AC"/>
    <x v="1"/>
    <x v="3"/>
    <m/>
    <m/>
    <m/>
    <m/>
    <m/>
    <m/>
    <x v="0"/>
    <m/>
    <n v="100"/>
    <s v="Sara Moyano"/>
    <x v="8"/>
    <x v="0"/>
    <x v="0"/>
    <x v="1"/>
  </r>
  <r>
    <n v="10"/>
    <s v="FILA_10"/>
    <s v="2017-05-23"/>
    <s v="126"/>
    <s v="2017 2017"/>
    <x v="1"/>
    <s v="01 - AUDITORIA DE REGULARIDAD"/>
    <s v="Control Gestión"/>
    <s v="Gestión Contractual"/>
    <x v="8"/>
    <x v="8"/>
    <x v="8"/>
    <x v="0"/>
    <x v="9"/>
    <m/>
    <x v="8"/>
    <x v="8"/>
    <x v="0"/>
    <d v="2017-05-24T00:00:00"/>
    <x v="3"/>
    <n v="31.571428571428573"/>
    <n v="100"/>
    <n v="1"/>
    <n v="31.571428571428573"/>
    <n v="31.571428571428573"/>
    <n v="31.571428571428573"/>
    <s v="AC"/>
    <x v="1"/>
    <x v="3"/>
    <m/>
    <m/>
    <m/>
    <m/>
    <m/>
    <m/>
    <x v="0"/>
    <m/>
    <n v="100"/>
    <s v="Sara Moyano"/>
    <x v="9"/>
    <x v="0"/>
    <x v="0"/>
    <x v="1"/>
  </r>
  <r>
    <n v="11"/>
    <s v="FILA_11"/>
    <s v="2017-05-23"/>
    <s v="126"/>
    <s v="2017 2017"/>
    <x v="1"/>
    <s v="01 - AUDITORIA DE REGULARIDAD"/>
    <s v="Control Gestión"/>
    <s v="Gestión Contractual"/>
    <x v="9"/>
    <x v="9"/>
    <x v="9"/>
    <x v="0"/>
    <x v="10"/>
    <m/>
    <x v="9"/>
    <x v="9"/>
    <x v="0"/>
    <d v="2017-05-24T00:00:00"/>
    <x v="4"/>
    <n v="18.428571428571427"/>
    <n v="100"/>
    <n v="1"/>
    <n v="18.428571428571427"/>
    <n v="18.428571428571427"/>
    <n v="18.428571428571427"/>
    <s v="AC"/>
    <x v="1"/>
    <x v="3"/>
    <m/>
    <m/>
    <m/>
    <m/>
    <m/>
    <m/>
    <x v="0"/>
    <m/>
    <n v="100"/>
    <s v="Sara Moyano"/>
    <x v="10"/>
    <x v="0"/>
    <x v="0"/>
    <x v="1"/>
  </r>
  <r>
    <n v="12"/>
    <s v="FILA_12"/>
    <s v="2015-12-29"/>
    <s v="126"/>
    <s v="2010 2010"/>
    <x v="2"/>
    <s v="05 - AUDITORIA ESPECIAL"/>
    <s v="N/A"/>
    <s v="N/A"/>
    <x v="10"/>
    <x v="10"/>
    <x v="10"/>
    <x v="0"/>
    <x v="11"/>
    <m/>
    <x v="10"/>
    <x v="10"/>
    <x v="3"/>
    <d v="2015-01-01T00:00:00"/>
    <x v="5"/>
    <n v="51.714285714285715"/>
    <n v="100"/>
    <n v="1"/>
    <n v="51.714285714285715"/>
    <n v="51.714285714285715"/>
    <n v="51.714285714285715"/>
    <s v="AC"/>
    <x v="0"/>
    <x v="4"/>
    <m/>
    <m/>
    <m/>
    <m/>
    <m/>
    <m/>
    <x v="0"/>
    <m/>
    <n v="100"/>
    <s v="Miguel Pardo"/>
    <x v="11"/>
    <x v="0"/>
    <x v="0"/>
    <x v="1"/>
  </r>
  <r>
    <n v="13"/>
    <s v="FILA_13"/>
    <s v="2017-05-23"/>
    <s v="126"/>
    <s v="2017 2017"/>
    <x v="1"/>
    <s v="01 - AUDITORIA DE REGULARIDAD"/>
    <s v="Control Financiero"/>
    <s v="Estados Contables"/>
    <x v="11"/>
    <x v="11"/>
    <x v="11"/>
    <x v="1"/>
    <x v="12"/>
    <m/>
    <x v="11"/>
    <x v="11"/>
    <x v="0"/>
    <d v="2017-05-24T00:00:00"/>
    <x v="2"/>
    <n v="44.428571428571431"/>
    <n v="96"/>
    <n v="1"/>
    <n v="44.428571428571431"/>
    <n v="44.428571428571431"/>
    <n v="44.428571428571431"/>
    <s v="AC"/>
    <x v="1"/>
    <x v="5"/>
    <m/>
    <m/>
    <m/>
    <m/>
    <m/>
    <m/>
    <x v="1"/>
    <s v="Mediante correo electrónico institucional de fecha 15/01/19, la DGC reportó que con el radicado 201909354 del 14/01/19, resolución No. 134,  se efectuó baja de 153 elementos por valor de $700.320.828,20, incluidos los elementos observados por la Contraloría; información corroborada en el aplicativo Forest."/>
    <n v="96"/>
    <s v="Sara Moyano"/>
    <x v="12"/>
    <x v="1"/>
    <x v="0"/>
    <x v="0"/>
  </r>
  <r>
    <n v="14"/>
    <s v="FILA_14"/>
    <s v="2017-05-23"/>
    <s v="126"/>
    <s v="2017 2017"/>
    <x v="1"/>
    <s v="01 - AUDITORIA DE REGULARIDAD"/>
    <s v="Control Financiero"/>
    <s v="Estados Contables"/>
    <x v="12"/>
    <x v="12"/>
    <x v="12"/>
    <x v="1"/>
    <x v="13"/>
    <m/>
    <x v="12"/>
    <x v="12"/>
    <x v="0"/>
    <d v="2017-05-24T00:00:00"/>
    <x v="3"/>
    <n v="31.571428571428573"/>
    <n v="100"/>
    <n v="1"/>
    <n v="31.571428571428573"/>
    <n v="31.571428571428573"/>
    <n v="31.571428571428573"/>
    <s v="AC"/>
    <x v="0"/>
    <x v="6"/>
    <m/>
    <m/>
    <m/>
    <m/>
    <m/>
    <m/>
    <x v="0"/>
    <m/>
    <n v="100"/>
    <s v="Miguel Pardo"/>
    <x v="13"/>
    <x v="0"/>
    <x v="0"/>
    <x v="1"/>
  </r>
  <r>
    <n v="15"/>
    <s v="FILA_15"/>
    <s v="2017-05-23"/>
    <s v="126"/>
    <s v="2017 2017"/>
    <x v="1"/>
    <s v="01 - AUDITORIA DE REGULARIDAD"/>
    <s v="Control Gestión"/>
    <s v="Control Fiscal Interno"/>
    <x v="13"/>
    <x v="13"/>
    <x v="13"/>
    <x v="0"/>
    <x v="14"/>
    <m/>
    <x v="13"/>
    <x v="13"/>
    <x v="0"/>
    <d v="2017-05-24T00:00:00"/>
    <x v="3"/>
    <n v="31.571428571428573"/>
    <n v="100"/>
    <n v="1"/>
    <n v="31.571428571428573"/>
    <n v="31.571428571428573"/>
    <n v="31.571428571428573"/>
    <s v="AC"/>
    <x v="0"/>
    <x v="7"/>
    <m/>
    <m/>
    <m/>
    <m/>
    <m/>
    <m/>
    <x v="0"/>
    <s v=" "/>
    <n v="100"/>
    <s v="Miguel Pardo"/>
    <x v="14"/>
    <x v="0"/>
    <x v="0"/>
    <x v="1"/>
  </r>
  <r>
    <n v="16"/>
    <s v="FILA_16"/>
    <s v="2016-08-25"/>
    <s v="126"/>
    <s v="2016 2016"/>
    <x v="3"/>
    <s v="02 - AUDITORIA DE DESEMPEÑO"/>
    <s v="N/A"/>
    <s v="N/A"/>
    <x v="5"/>
    <x v="14"/>
    <x v="14"/>
    <x v="0"/>
    <x v="15"/>
    <m/>
    <x v="14"/>
    <x v="14"/>
    <x v="0"/>
    <d v="2016-09-02T00:00:00"/>
    <x v="6"/>
    <n v="38.714285714285715"/>
    <n v="90"/>
    <n v="1"/>
    <n v="38.714285714285715"/>
    <n v="38.714285714285715"/>
    <n v="38.714285714285715"/>
    <s v="AC"/>
    <x v="0"/>
    <x v="4"/>
    <m/>
    <m/>
    <m/>
    <m/>
    <m/>
    <m/>
    <x v="0"/>
    <s v=" "/>
    <n v="90"/>
    <s v="Miguel Pardo"/>
    <x v="15"/>
    <x v="2"/>
    <x v="1"/>
    <x v="1"/>
  </r>
  <r>
    <n v="17"/>
    <s v="FILA_17"/>
    <s v="2017-01-19"/>
    <s v="126"/>
    <s v="2016 2016"/>
    <x v="4"/>
    <s v="02 - AUDITORIA DE DESEMPEÑO"/>
    <s v="Control Gestión"/>
    <s v="Gestión Contractual"/>
    <x v="14"/>
    <x v="15"/>
    <x v="15"/>
    <x v="0"/>
    <x v="16"/>
    <m/>
    <x v="15"/>
    <x v="15"/>
    <x v="0"/>
    <d v="2017-01-30T00:00:00"/>
    <x v="3"/>
    <n v="47.857142857142854"/>
    <n v="100"/>
    <n v="1"/>
    <n v="47.857142857142854"/>
    <n v="47.857142857142854"/>
    <n v="47.857142857142854"/>
    <s v="AC"/>
    <x v="0"/>
    <x v="7"/>
    <m/>
    <m/>
    <m/>
    <m/>
    <m/>
    <m/>
    <x v="0"/>
    <s v=" "/>
    <n v="100"/>
    <s v="Miguel Pardo"/>
    <x v="16"/>
    <x v="0"/>
    <x v="0"/>
    <x v="1"/>
  </r>
  <r>
    <n v="18"/>
    <s v="FILA_18"/>
    <s v="2017-01-19"/>
    <s v="126"/>
    <s v="2016 2016"/>
    <x v="4"/>
    <s v="02 - AUDITORIA DE DESEMPEÑO"/>
    <s v="Control Gestión"/>
    <s v="Gestión Contractual"/>
    <x v="15"/>
    <x v="16"/>
    <x v="16"/>
    <x v="0"/>
    <x v="16"/>
    <m/>
    <x v="15"/>
    <x v="15"/>
    <x v="0"/>
    <d v="2017-01-30T00:00:00"/>
    <x v="3"/>
    <n v="47.857142857142854"/>
    <n v="100"/>
    <n v="1"/>
    <n v="47.857142857142854"/>
    <n v="47.857142857142854"/>
    <n v="47.857142857142854"/>
    <s v="AC"/>
    <x v="0"/>
    <x v="7"/>
    <m/>
    <m/>
    <m/>
    <m/>
    <m/>
    <m/>
    <x v="0"/>
    <s v=" "/>
    <n v="100"/>
    <s v="Miguel Pardo"/>
    <x v="16"/>
    <x v="0"/>
    <x v="0"/>
    <x v="1"/>
  </r>
  <r>
    <n v="19"/>
    <s v="FILA_19"/>
    <s v="2016-12-22"/>
    <s v="126"/>
    <s v="2016 2016"/>
    <x v="5"/>
    <s v="02 - AUDITORIA DE DESEMPEÑO"/>
    <s v="N/A"/>
    <s v="N/A"/>
    <x v="16"/>
    <x v="17"/>
    <x v="17"/>
    <x v="0"/>
    <x v="17"/>
    <m/>
    <x v="16"/>
    <x v="16"/>
    <x v="0"/>
    <d v="2017-01-01T00:00:00"/>
    <x v="7"/>
    <n v="50.428571428571431"/>
    <n v="75"/>
    <n v="1"/>
    <n v="50.428571428571431"/>
    <n v="50.428571428571431"/>
    <n v="50.428571428571431"/>
    <s v="AC"/>
    <x v="0"/>
    <x v="4"/>
    <m/>
    <m/>
    <m/>
    <m/>
    <m/>
    <m/>
    <x v="0"/>
    <s v=" "/>
    <n v="75"/>
    <s v="Miguel Pardo"/>
    <x v="17"/>
    <x v="3"/>
    <x v="0"/>
    <x v="1"/>
  </r>
  <r>
    <n v="20"/>
    <s v="FILA_20"/>
    <s v="2016-12-22"/>
    <s v="126"/>
    <s v="2016 2016"/>
    <x v="5"/>
    <s v="02 - AUDITORIA DE DESEMPEÑO"/>
    <s v="N/A"/>
    <s v="N/A"/>
    <x v="17"/>
    <x v="18"/>
    <x v="18"/>
    <x v="0"/>
    <x v="18"/>
    <m/>
    <x v="17"/>
    <x v="17"/>
    <x v="4"/>
    <d v="2017-01-01T00:00:00"/>
    <x v="7"/>
    <n v="50.428571428571431"/>
    <n v="75"/>
    <n v="1"/>
    <n v="50.428571428571431"/>
    <n v="50.428571428571431"/>
    <n v="50.428571428571431"/>
    <s v="AC"/>
    <x v="2"/>
    <x v="8"/>
    <m/>
    <m/>
    <m/>
    <m/>
    <m/>
    <m/>
    <x v="0"/>
    <s v=" "/>
    <n v="75"/>
    <s v="Francisco Romero"/>
    <x v="18"/>
    <x v="3"/>
    <x v="1"/>
    <x v="1"/>
  </r>
  <r>
    <n v="21"/>
    <s v="FILA_21"/>
    <s v="2016-12-22"/>
    <s v="126"/>
    <s v="2016 2016"/>
    <x v="5"/>
    <s v="02 - AUDITORIA DE DESEMPEÑO"/>
    <s v="N/A"/>
    <s v="N/A"/>
    <x v="18"/>
    <x v="19"/>
    <x v="19"/>
    <x v="0"/>
    <x v="19"/>
    <m/>
    <x v="18"/>
    <x v="18"/>
    <x v="0"/>
    <d v="2017-01-01T00:00:00"/>
    <x v="7"/>
    <n v="50.428571428571431"/>
    <n v="100"/>
    <n v="1"/>
    <n v="50.428571428571431"/>
    <n v="50.428571428571431"/>
    <n v="50.428571428571431"/>
    <s v="AC"/>
    <x v="0"/>
    <x v="4"/>
    <m/>
    <m/>
    <m/>
    <m/>
    <m/>
    <m/>
    <x v="0"/>
    <s v=" "/>
    <n v="100"/>
    <s v="Miguel Pardo"/>
    <x v="19"/>
    <x v="0"/>
    <x v="0"/>
    <x v="1"/>
  </r>
  <r>
    <n v="22"/>
    <s v="FILA_22"/>
    <s v="2017-01-19"/>
    <s v="126"/>
    <s v="2016 2016"/>
    <x v="4"/>
    <s v="02 - AUDITORIA DE DESEMPEÑO"/>
    <s v="Control Gestión"/>
    <s v="Gestión Contractual"/>
    <x v="19"/>
    <x v="20"/>
    <x v="20"/>
    <x v="0"/>
    <x v="20"/>
    <m/>
    <x v="19"/>
    <x v="19"/>
    <x v="0"/>
    <d v="2017-01-30T00:00:00"/>
    <x v="8"/>
    <n v="43.428571428571431"/>
    <n v="100"/>
    <n v="1"/>
    <n v="43.428571428571431"/>
    <n v="43.428571428571431"/>
    <n v="43.428571428571431"/>
    <s v="AC"/>
    <x v="0"/>
    <x v="7"/>
    <m/>
    <m/>
    <m/>
    <m/>
    <m/>
    <m/>
    <x v="0"/>
    <s v=" "/>
    <n v="100"/>
    <s v="Miguel Pardo"/>
    <x v="20"/>
    <x v="0"/>
    <x v="0"/>
    <x v="1"/>
  </r>
  <r>
    <n v="23"/>
    <s v="FILA_23"/>
    <s v="2016-08-25"/>
    <s v="126"/>
    <s v="2016 2016"/>
    <x v="3"/>
    <s v="N/A"/>
    <s v="Sin información"/>
    <s v="Sin información"/>
    <x v="4"/>
    <x v="21"/>
    <x v="21"/>
    <x v="0"/>
    <x v="21"/>
    <m/>
    <x v="20"/>
    <x v="20"/>
    <x v="5"/>
    <d v="2016-09-02T00:00:00"/>
    <x v="9"/>
    <n v="51.142857142857146"/>
    <n v="87"/>
    <n v="1"/>
    <n v="51.142857142857146"/>
    <n v="51.142857142857146"/>
    <n v="51.142857142857146"/>
    <s v="AC"/>
    <x v="0"/>
    <x v="4"/>
    <m/>
    <m/>
    <m/>
    <m/>
    <m/>
    <m/>
    <x v="0"/>
    <s v=" "/>
    <n v="87"/>
    <s v="Miguel Pardo"/>
    <x v="21"/>
    <x v="4"/>
    <x v="1"/>
    <x v="1"/>
  </r>
  <r>
    <n v="24"/>
    <s v="FILA_24"/>
    <s v="2017-05-23"/>
    <s v="126"/>
    <s v="2017 2017"/>
    <x v="1"/>
    <s v="01 - AUDITORIA DE REGULARIDAD"/>
    <s v="Control Gestión"/>
    <s v="Plan de mejoramiento"/>
    <x v="6"/>
    <x v="6"/>
    <x v="6"/>
    <x v="2"/>
    <x v="22"/>
    <m/>
    <x v="21"/>
    <x v="21"/>
    <x v="6"/>
    <d v="2017-05-24T00:00:00"/>
    <x v="2"/>
    <n v="44.428571428571431"/>
    <n v="100"/>
    <n v="1"/>
    <n v="44.428571428571431"/>
    <n v="44.428571428571431"/>
    <n v="44.428571428571431"/>
    <s v="AC"/>
    <x v="0"/>
    <x v="2"/>
    <m/>
    <m/>
    <m/>
    <m/>
    <m/>
    <m/>
    <x v="0"/>
    <s v=" "/>
    <n v="100"/>
    <s v="Miguel Pardo"/>
    <x v="22"/>
    <x v="0"/>
    <x v="0"/>
    <x v="0"/>
  </r>
  <r>
    <n v="25"/>
    <s v="FILA_25"/>
    <s v="2017-05-23"/>
    <s v="126"/>
    <s v="2017 2017"/>
    <x v="1"/>
    <s v="01 - AUDITORIA DE REGULARIDAD"/>
    <s v="Control Financiero"/>
    <s v="Estados Contables"/>
    <x v="12"/>
    <x v="12"/>
    <x v="22"/>
    <x v="0"/>
    <x v="23"/>
    <m/>
    <x v="22"/>
    <x v="22"/>
    <x v="7"/>
    <d v="2017-05-24T00:00:00"/>
    <x v="10"/>
    <n v="48.714285714285715"/>
    <n v="95"/>
    <n v="1"/>
    <n v="48.714285714285715"/>
    <n v="48.714285714285715"/>
    <n v="48.714285714285715"/>
    <s v="AC"/>
    <x v="1"/>
    <x v="9"/>
    <m/>
    <m/>
    <m/>
    <m/>
    <m/>
    <m/>
    <x v="1"/>
    <s v="Mediante correo electrónico institucional de fecha 13/12/18, la Subdirección Financiera reportó depuración de la cuenta Ingresos recibidos por anticipado por valor de $1.935.837.134,37, es decir el 95% del hallazgo, quedando por identificar el 5% que corresponde a $106.618.310,89 y que estan representados en 112 consignaciones."/>
    <n v="95"/>
    <s v="Sara Moyano"/>
    <x v="23"/>
    <x v="0"/>
    <x v="0"/>
    <x v="0"/>
  </r>
  <r>
    <n v="26"/>
    <s v="FILA_26"/>
    <s v="2017-11-22"/>
    <s v="126"/>
    <s v="2017 2017"/>
    <x v="6"/>
    <s v="02 - AUDITORIA DE DESEMPEÑO"/>
    <s v="Control Gestión"/>
    <s v="N/A"/>
    <x v="20"/>
    <x v="22"/>
    <x v="23"/>
    <x v="0"/>
    <x v="24"/>
    <m/>
    <x v="23"/>
    <x v="23"/>
    <x v="0"/>
    <d v="2017-11-22T00:00:00"/>
    <x v="11"/>
    <n v="31.428571428571427"/>
    <n v="100"/>
    <n v="1"/>
    <n v="31.428571428571427"/>
    <n v="31.428571428571427"/>
    <n v="31.428571428571427"/>
    <s v="AC"/>
    <x v="0"/>
    <x v="0"/>
    <m/>
    <m/>
    <m/>
    <m/>
    <m/>
    <m/>
    <x v="0"/>
    <s v=" "/>
    <n v="100"/>
    <s v="Miguel Pardo"/>
    <x v="24"/>
    <x v="0"/>
    <x v="0"/>
    <x v="0"/>
  </r>
  <r>
    <n v="27"/>
    <s v="FILA_27"/>
    <s v="2017-08-25"/>
    <s v="126"/>
    <s v="2017 2017"/>
    <x v="0"/>
    <s v="02 - AUDITORIA DE DESEMPEÑO"/>
    <s v="Control de Resultados"/>
    <s v="Planes, Programas y Proyectos"/>
    <x v="20"/>
    <x v="23"/>
    <x v="24"/>
    <x v="0"/>
    <x v="25"/>
    <m/>
    <x v="24"/>
    <x v="24"/>
    <x v="4"/>
    <d v="2017-08-28T00:00:00"/>
    <x v="11"/>
    <n v="43.714285714285715"/>
    <n v="100"/>
    <n v="1"/>
    <n v="43.714285714285715"/>
    <n v="43.714285714285715"/>
    <n v="43.714285714285715"/>
    <s v="AC"/>
    <x v="0"/>
    <x v="0"/>
    <m/>
    <m/>
    <m/>
    <m/>
    <m/>
    <m/>
    <x v="0"/>
    <s v=" "/>
    <n v="100"/>
    <s v="Miguel Pardo"/>
    <x v="25"/>
    <x v="0"/>
    <x v="0"/>
    <x v="0"/>
  </r>
  <r>
    <n v="28"/>
    <s v="FILA_28"/>
    <s v="2017-11-22"/>
    <s v="126"/>
    <s v="2017 2017"/>
    <x v="6"/>
    <s v="02 - AUDITORIA DE DESEMPEÑO"/>
    <s v="Control Gestión"/>
    <s v="N/A"/>
    <x v="1"/>
    <x v="24"/>
    <x v="25"/>
    <x v="0"/>
    <x v="26"/>
    <m/>
    <x v="25"/>
    <x v="25"/>
    <x v="0"/>
    <d v="2017-11-22T00:00:00"/>
    <x v="11"/>
    <n v="31.428571428571427"/>
    <n v="100"/>
    <n v="1"/>
    <n v="31.428571428571427"/>
    <n v="31.428571428571427"/>
    <n v="31.428571428571427"/>
    <s v="AC"/>
    <x v="0"/>
    <x v="0"/>
    <m/>
    <m/>
    <m/>
    <m/>
    <m/>
    <m/>
    <x v="0"/>
    <s v=" "/>
    <n v="100"/>
    <s v="Miguel Pardo"/>
    <x v="26"/>
    <x v="0"/>
    <x v="0"/>
    <x v="0"/>
  </r>
  <r>
    <n v="29"/>
    <s v="FILA_29"/>
    <s v="2017-11-22"/>
    <s v="126"/>
    <s v="2017 2017"/>
    <x v="6"/>
    <s v="02 - AUDITORIA DE DESEMPEÑO"/>
    <s v="Control Gestión"/>
    <s v="N/A"/>
    <x v="2"/>
    <x v="25"/>
    <x v="26"/>
    <x v="0"/>
    <x v="27"/>
    <m/>
    <x v="26"/>
    <x v="26"/>
    <x v="0"/>
    <d v="2017-11-22T00:00:00"/>
    <x v="11"/>
    <n v="31.428571428571427"/>
    <n v="100"/>
    <n v="1"/>
    <n v="31.428571428571427"/>
    <n v="31.428571428571427"/>
    <n v="31.428571428571427"/>
    <s v="AC"/>
    <x v="0"/>
    <x v="0"/>
    <m/>
    <m/>
    <m/>
    <m/>
    <m/>
    <m/>
    <x v="0"/>
    <s v=" "/>
    <n v="100"/>
    <s v="Miguel Pardo"/>
    <x v="27"/>
    <x v="0"/>
    <x v="0"/>
    <x v="0"/>
  </r>
  <r>
    <n v="30"/>
    <s v="FILA_30"/>
    <s v="2017-11-22"/>
    <s v="126"/>
    <s v="2017 2017"/>
    <x v="6"/>
    <s v="02 - AUDITORIA DE DESEMPEÑO"/>
    <s v="Control Gestión"/>
    <s v="Gestión Contractual"/>
    <x v="21"/>
    <x v="26"/>
    <x v="27"/>
    <x v="0"/>
    <x v="28"/>
    <m/>
    <x v="27"/>
    <x v="27"/>
    <x v="0"/>
    <d v="2017-11-22T00:00:00"/>
    <x v="10"/>
    <n v="22.714285714285715"/>
    <n v="100"/>
    <n v="1"/>
    <n v="22.714285714285715"/>
    <n v="22.714285714285715"/>
    <n v="22.714285714285715"/>
    <s v="AC"/>
    <x v="0"/>
    <x v="0"/>
    <m/>
    <m/>
    <m/>
    <m/>
    <m/>
    <m/>
    <x v="0"/>
    <s v=" "/>
    <n v="100"/>
    <s v="Miguel Pardo"/>
    <x v="28"/>
    <x v="0"/>
    <x v="0"/>
    <x v="0"/>
  </r>
  <r>
    <n v="31"/>
    <s v="FILA_31"/>
    <s v="2017-08-25"/>
    <s v="126"/>
    <s v="2017 2017"/>
    <x v="0"/>
    <s v="02 - AUDITORIA DE DESEMPEÑO"/>
    <s v="Control de Resultados"/>
    <s v="N/A"/>
    <x v="22"/>
    <x v="27"/>
    <x v="28"/>
    <x v="0"/>
    <x v="29"/>
    <m/>
    <x v="28"/>
    <x v="28"/>
    <x v="0"/>
    <d v="2017-08-28T00:00:00"/>
    <x v="11"/>
    <n v="43.714285714285715"/>
    <n v="100"/>
    <n v="1"/>
    <n v="43.714285714285715"/>
    <n v="43.714285714285715"/>
    <n v="43.714285714285715"/>
    <s v="AC"/>
    <x v="0"/>
    <x v="0"/>
    <m/>
    <m/>
    <m/>
    <m/>
    <m/>
    <m/>
    <x v="1"/>
    <s v=" "/>
    <n v="100"/>
    <s v="Miguel Pardo"/>
    <x v="29"/>
    <x v="0"/>
    <x v="0"/>
    <x v="0"/>
  </r>
  <r>
    <n v="32"/>
    <s v="FILA_32"/>
    <s v="2018-01-29"/>
    <s v="126"/>
    <s v="2017 2017"/>
    <x v="7"/>
    <s v="02 - AUDITORIA DE DESEMPEÑO"/>
    <s v="Control Gestión"/>
    <s v="N/A"/>
    <x v="20"/>
    <x v="28"/>
    <x v="29"/>
    <x v="0"/>
    <x v="30"/>
    <m/>
    <x v="29"/>
    <x v="29"/>
    <x v="3"/>
    <d v="2018-02-12T00:00:00"/>
    <x v="12"/>
    <n v="46"/>
    <n v="100"/>
    <n v="1"/>
    <n v="46"/>
    <n v="46"/>
    <n v="46"/>
    <s v="AC"/>
    <x v="3"/>
    <x v="10"/>
    <m/>
    <m/>
    <m/>
    <m/>
    <m/>
    <m/>
    <x v="0"/>
    <s v=" "/>
    <n v="100"/>
    <s v="Sonia Tamayo"/>
    <x v="30"/>
    <x v="0"/>
    <x v="0"/>
    <x v="0"/>
  </r>
  <r>
    <n v="33"/>
    <s v="FILA_33"/>
    <s v="2017-11-22"/>
    <s v="126"/>
    <s v="2017 2017"/>
    <x v="6"/>
    <s v="02 - AUDITORIA DE DESEMPEÑO"/>
    <s v="Control Gestión"/>
    <s v="N/A"/>
    <x v="0"/>
    <x v="29"/>
    <x v="30"/>
    <x v="0"/>
    <x v="31"/>
    <m/>
    <x v="30"/>
    <x v="30"/>
    <x v="0"/>
    <d v="2017-11-22T00:00:00"/>
    <x v="13"/>
    <n v="52"/>
    <n v="100"/>
    <n v="1"/>
    <n v="52"/>
    <n v="52"/>
    <n v="52"/>
    <s v="AC"/>
    <x v="0"/>
    <x v="0"/>
    <m/>
    <m/>
    <m/>
    <m/>
    <m/>
    <m/>
    <x v="0"/>
    <s v=" "/>
    <n v="100"/>
    <s v="Miguel Pardo"/>
    <x v="31"/>
    <x v="0"/>
    <x v="0"/>
    <x v="0"/>
  </r>
  <r>
    <n v="34"/>
    <s v="FILA_34"/>
    <s v="2018-01-29"/>
    <s v="126"/>
    <s v="2017 2017"/>
    <x v="7"/>
    <s v="02 - AUDITORIA DE DESEMPEÑO"/>
    <s v="Control Gestión"/>
    <s v="N/A"/>
    <x v="0"/>
    <x v="30"/>
    <x v="31"/>
    <x v="0"/>
    <x v="32"/>
    <m/>
    <x v="31"/>
    <x v="31"/>
    <x v="3"/>
    <d v="2018-02-12T00:00:00"/>
    <x v="12"/>
    <n v="46"/>
    <n v="100"/>
    <n v="1"/>
    <n v="46"/>
    <n v="46"/>
    <n v="46"/>
    <s v="AC"/>
    <x v="3"/>
    <x v="10"/>
    <m/>
    <m/>
    <m/>
    <m/>
    <m/>
    <m/>
    <x v="0"/>
    <m/>
    <n v="100"/>
    <s v="Sonia Tamayo"/>
    <x v="32"/>
    <x v="0"/>
    <x v="0"/>
    <x v="0"/>
  </r>
  <r>
    <n v="35"/>
    <s v="FILA_35"/>
    <s v="2018-01-29"/>
    <s v="126"/>
    <s v="2017 2017"/>
    <x v="7"/>
    <s v="02 - AUDITORIA DE DESEMPEÑO"/>
    <s v="Control Gestión"/>
    <s v="N/A"/>
    <x v="0"/>
    <x v="30"/>
    <x v="32"/>
    <x v="1"/>
    <x v="33"/>
    <m/>
    <x v="32"/>
    <x v="32"/>
    <x v="3"/>
    <d v="2018-02-12T00:00:00"/>
    <x v="12"/>
    <n v="46"/>
    <n v="75"/>
    <n v="0.75"/>
    <n v="34.5"/>
    <n v="34.5"/>
    <n v="46"/>
    <s v="AC"/>
    <x v="2"/>
    <x v="8"/>
    <m/>
    <m/>
    <m/>
    <m/>
    <m/>
    <m/>
    <x v="0"/>
    <m/>
    <n v="75"/>
    <s v="Francisco Romero"/>
    <x v="33"/>
    <x v="3"/>
    <x v="1"/>
    <x v="0"/>
  </r>
  <r>
    <n v="36"/>
    <s v="FILA_36"/>
    <s v="2018-01-29"/>
    <s v="126"/>
    <s v="2017 2017"/>
    <x v="7"/>
    <s v="02 - AUDITORIA DE DESEMPEÑO"/>
    <s v="Control Gestión"/>
    <s v="N/A"/>
    <x v="0"/>
    <x v="30"/>
    <x v="33"/>
    <x v="2"/>
    <x v="34"/>
    <m/>
    <x v="6"/>
    <x v="33"/>
    <x v="3"/>
    <d v="2018-02-12T00:00:00"/>
    <x v="12"/>
    <n v="46"/>
    <n v="100"/>
    <n v="1"/>
    <n v="46"/>
    <n v="46"/>
    <n v="46"/>
    <s v="AC"/>
    <x v="2"/>
    <x v="8"/>
    <m/>
    <m/>
    <m/>
    <m/>
    <m/>
    <m/>
    <x v="1"/>
    <s v="Se observa que mediante forest 2018IE290790 y 2018IE296275 la SPPA remitió procedimiento “Formulación, ajustes y/o actualizaciones de planes de manejo ambiental de las áreas protegidas del Distrito Capital- 126PM02-PR13”. versión 6. "/>
    <n v="100"/>
    <s v="Francisco Romero"/>
    <x v="34"/>
    <x v="0"/>
    <x v="0"/>
    <x v="0"/>
  </r>
  <r>
    <n v="37"/>
    <s v="FILA_37"/>
    <s v="2018-01-29"/>
    <s v="126"/>
    <s v="2017 2017"/>
    <x v="7"/>
    <s v="02 - AUDITORIA DE DESEMPEÑO"/>
    <s v="Control Gestión"/>
    <s v="N/A"/>
    <x v="1"/>
    <x v="31"/>
    <x v="34"/>
    <x v="0"/>
    <x v="35"/>
    <m/>
    <x v="33"/>
    <x v="34"/>
    <x v="3"/>
    <d v="2018-02-12T00:00:00"/>
    <x v="12"/>
    <n v="46"/>
    <n v="100"/>
    <n v="1"/>
    <n v="46"/>
    <n v="46"/>
    <n v="46"/>
    <s v="AC"/>
    <x v="3"/>
    <x v="10"/>
    <m/>
    <m/>
    <m/>
    <m/>
    <m/>
    <m/>
    <x v="0"/>
    <s v=" "/>
    <n v="100"/>
    <s v="Sonia Tamayo"/>
    <x v="35"/>
    <x v="0"/>
    <x v="0"/>
    <x v="0"/>
  </r>
  <r>
    <n v="38"/>
    <s v="FILA_38"/>
    <s v="2018-01-29"/>
    <s v="126"/>
    <s v="2017 2017"/>
    <x v="7"/>
    <s v="02 - AUDITORIA DE DESEMPEÑO"/>
    <s v="Control Gestión"/>
    <s v="N/A"/>
    <x v="2"/>
    <x v="32"/>
    <x v="35"/>
    <x v="0"/>
    <x v="36"/>
    <m/>
    <x v="34"/>
    <x v="35"/>
    <x v="3"/>
    <d v="2018-02-12T00:00:00"/>
    <x v="12"/>
    <n v="46"/>
    <n v="100"/>
    <n v="1"/>
    <n v="46"/>
    <n v="46"/>
    <n v="46"/>
    <s v="AC"/>
    <x v="3"/>
    <x v="10"/>
    <m/>
    <m/>
    <m/>
    <m/>
    <m/>
    <m/>
    <x v="0"/>
    <s v="mediante rad 2018IE244875 de 19-10-2018 la SGCD solicita el PM y su seguimiento"/>
    <n v="100"/>
    <s v="Sonia Tamayo"/>
    <x v="36"/>
    <x v="0"/>
    <x v="0"/>
    <x v="0"/>
  </r>
  <r>
    <n v="39"/>
    <s v="FILA_39"/>
    <s v="2018-01-29"/>
    <s v="126"/>
    <s v="2017 2017"/>
    <x v="7"/>
    <s v="02 - AUDITORIA DE DESEMPEÑO"/>
    <s v="Control Gestión"/>
    <s v="N/A"/>
    <x v="2"/>
    <x v="32"/>
    <x v="36"/>
    <x v="1"/>
    <x v="37"/>
    <m/>
    <x v="35"/>
    <x v="36"/>
    <x v="6"/>
    <d v="2018-02-12T00:00:00"/>
    <x v="12"/>
    <n v="46"/>
    <n v="100"/>
    <n v="1"/>
    <n v="46"/>
    <n v="46"/>
    <n v="46"/>
    <s v="AC"/>
    <x v="3"/>
    <x v="10"/>
    <m/>
    <m/>
    <m/>
    <m/>
    <m/>
    <m/>
    <x v="0"/>
    <s v="mediante rad 2018IE244875 de 19-10-2018 la SGCD solicita el PM y su seguimiento"/>
    <n v="100"/>
    <s v="Sonia Tamayo"/>
    <x v="37"/>
    <x v="0"/>
    <x v="0"/>
    <x v="0"/>
  </r>
  <r>
    <n v="40"/>
    <s v="FILA_40"/>
    <s v="2018-01-29"/>
    <s v="126"/>
    <s v="2017 2017"/>
    <x v="7"/>
    <s v="02 - AUDITORIA DE DESEMPEÑO"/>
    <s v="Control Gestión"/>
    <s v="N/A"/>
    <x v="3"/>
    <x v="33"/>
    <x v="37"/>
    <x v="0"/>
    <x v="38"/>
    <m/>
    <x v="36"/>
    <x v="37"/>
    <x v="3"/>
    <d v="2018-02-12T00:00:00"/>
    <x v="12"/>
    <n v="46"/>
    <n v="100"/>
    <n v="1"/>
    <n v="46"/>
    <n v="46"/>
    <n v="46"/>
    <s v="AC"/>
    <x v="1"/>
    <x v="11"/>
    <m/>
    <m/>
    <m/>
    <m/>
    <m/>
    <m/>
    <x v="1"/>
    <m/>
    <n v="100"/>
    <s v="Sonia Tamayo"/>
    <x v="38"/>
    <x v="0"/>
    <x v="0"/>
    <x v="0"/>
  </r>
  <r>
    <n v="41"/>
    <s v="FILA_41"/>
    <s v="2017-11-22"/>
    <s v="126"/>
    <s v="2017 2017"/>
    <x v="6"/>
    <s v="02 - AUDITORIA DE DESEMPEÑO"/>
    <s v="Control Gestión"/>
    <s v="N/A"/>
    <x v="3"/>
    <x v="34"/>
    <x v="38"/>
    <x v="0"/>
    <x v="39"/>
    <m/>
    <x v="37"/>
    <x v="6"/>
    <x v="0"/>
    <d v="2017-11-22T00:00:00"/>
    <x v="13"/>
    <n v="52"/>
    <n v="50"/>
    <n v="1"/>
    <n v="52"/>
    <n v="52"/>
    <n v="52"/>
    <s v="AC"/>
    <x v="0"/>
    <x v="0"/>
    <m/>
    <m/>
    <m/>
    <m/>
    <m/>
    <m/>
    <x v="0"/>
    <s v=" "/>
    <n v="50"/>
    <s v="Miguel Pardo"/>
    <x v="39"/>
    <x v="5"/>
    <x v="1"/>
    <x v="0"/>
  </r>
  <r>
    <n v="42"/>
    <s v="FILA_42"/>
    <s v="2017-11-22"/>
    <s v="126"/>
    <s v="2017 2017"/>
    <x v="6"/>
    <s v="02 - AUDITORIA DE DESEMPEÑO"/>
    <s v="Control Gestión"/>
    <s v="N/A"/>
    <x v="23"/>
    <x v="35"/>
    <x v="39"/>
    <x v="0"/>
    <x v="40"/>
    <m/>
    <x v="38"/>
    <x v="38"/>
    <x v="0"/>
    <d v="2017-11-22T00:00:00"/>
    <x v="13"/>
    <n v="52"/>
    <n v="50"/>
    <n v="1"/>
    <n v="52"/>
    <n v="52"/>
    <n v="52"/>
    <s v="AC"/>
    <x v="0"/>
    <x v="0"/>
    <m/>
    <m/>
    <m/>
    <m/>
    <m/>
    <m/>
    <x v="0"/>
    <s v="mediante rad 2018IE244875 de 19-10-2018 la SGCD solicita el PM y su seguimiento"/>
    <n v="50"/>
    <s v="Miguel Pardo"/>
    <x v="40"/>
    <x v="5"/>
    <x v="1"/>
    <x v="0"/>
  </r>
  <r>
    <n v="43"/>
    <s v="FILA_43"/>
    <s v="2018-01-29"/>
    <s v="126"/>
    <s v="2017 2017"/>
    <x v="7"/>
    <s v="02 - AUDITORIA DE DESEMPEÑO"/>
    <s v="Control Gestión"/>
    <s v="N/A"/>
    <x v="23"/>
    <x v="36"/>
    <x v="40"/>
    <x v="0"/>
    <x v="41"/>
    <m/>
    <x v="39"/>
    <x v="39"/>
    <x v="3"/>
    <d v="2018-02-12T00:00:00"/>
    <x v="12"/>
    <n v="46"/>
    <n v="100"/>
    <n v="1"/>
    <n v="46"/>
    <n v="46"/>
    <n v="46"/>
    <s v="AC"/>
    <x v="3"/>
    <x v="10"/>
    <m/>
    <m/>
    <m/>
    <m/>
    <m/>
    <m/>
    <x v="0"/>
    <s v="mediante rad 2018IE244875 de 19-10-2018 la SGCD solicita el PM y su seguimiento"/>
    <n v="100"/>
    <s v="Sonia Tamayo"/>
    <x v="41"/>
    <x v="0"/>
    <x v="0"/>
    <x v="0"/>
  </r>
  <r>
    <n v="44"/>
    <s v="FILA_44"/>
    <s v="2017-11-22"/>
    <s v="126"/>
    <s v="2017 2017"/>
    <x v="6"/>
    <s v="02 - AUDITORIA DE DESEMPEÑO"/>
    <s v="Control Gestión"/>
    <s v="N/A"/>
    <x v="4"/>
    <x v="37"/>
    <x v="41"/>
    <x v="0"/>
    <x v="42"/>
    <m/>
    <x v="40"/>
    <x v="40"/>
    <x v="0"/>
    <d v="2017-11-22T00:00:00"/>
    <x v="13"/>
    <n v="52"/>
    <n v="100"/>
    <n v="1"/>
    <n v="52"/>
    <n v="52"/>
    <n v="52"/>
    <s v="AC"/>
    <x v="0"/>
    <x v="0"/>
    <m/>
    <m/>
    <m/>
    <m/>
    <m/>
    <m/>
    <x v="0"/>
    <s v=" "/>
    <n v="100"/>
    <s v="Miguel Pardo"/>
    <x v="42"/>
    <x v="0"/>
    <x v="0"/>
    <x v="0"/>
  </r>
  <r>
    <n v="45"/>
    <s v="FILA_45"/>
    <s v="2017-11-22"/>
    <s v="126"/>
    <s v="2017 2017"/>
    <x v="6"/>
    <s v="02 - AUDITORIA DE DESEMPEÑO"/>
    <s v="Control Gestión"/>
    <s v="N/A"/>
    <x v="4"/>
    <x v="37"/>
    <x v="42"/>
    <x v="1"/>
    <x v="43"/>
    <m/>
    <x v="37"/>
    <x v="41"/>
    <x v="8"/>
    <d v="2017-11-22T00:00:00"/>
    <x v="13"/>
    <n v="52"/>
    <n v="100"/>
    <n v="1"/>
    <n v="52"/>
    <n v="52"/>
    <n v="52"/>
    <s v="AC"/>
    <x v="0"/>
    <x v="0"/>
    <m/>
    <m/>
    <m/>
    <m/>
    <m/>
    <m/>
    <x v="0"/>
    <s v=" "/>
    <n v="100"/>
    <s v="Miguel Pardo"/>
    <x v="43"/>
    <x v="0"/>
    <x v="0"/>
    <x v="0"/>
  </r>
  <r>
    <n v="46"/>
    <s v="FILA_46"/>
    <s v="2018-01-29"/>
    <s v="126"/>
    <s v="2017 2017"/>
    <x v="7"/>
    <s v="02 - AUDITORIA DE DESEMPEÑO"/>
    <s v="Control Gestión"/>
    <s v="Gestión Contractual"/>
    <x v="24"/>
    <x v="38"/>
    <x v="43"/>
    <x v="0"/>
    <x v="44"/>
    <m/>
    <x v="37"/>
    <x v="6"/>
    <x v="3"/>
    <d v="2018-02-12T00:00:00"/>
    <x v="12"/>
    <n v="46"/>
    <n v="100"/>
    <n v="1"/>
    <n v="46"/>
    <n v="46"/>
    <n v="46"/>
    <s v="AC"/>
    <x v="1"/>
    <x v="12"/>
    <m/>
    <m/>
    <m/>
    <m/>
    <m/>
    <m/>
    <x v="0"/>
    <s v="La DGC reportó mediante correo electronico que solicitó a la SGCD la modificación del procedimiento 126PA04-PR37 V 4,0 Suscripción y legalización de contratos mediante el radicado 2018IE269138, el cual se encuentra en tramite.  "/>
    <n v="100"/>
    <s v="Sara Moyano"/>
    <x v="44"/>
    <x v="0"/>
    <x v="0"/>
    <x v="0"/>
  </r>
  <r>
    <n v="47"/>
    <s v="FILA_47"/>
    <s v="2018-01-29"/>
    <s v="126"/>
    <s v="2017 2017"/>
    <x v="7"/>
    <s v="02 - AUDITORIA DE DESEMPEÑO"/>
    <s v="Control Gestión"/>
    <s v="Gestión Contractual"/>
    <x v="25"/>
    <x v="39"/>
    <x v="44"/>
    <x v="0"/>
    <x v="45"/>
    <m/>
    <x v="41"/>
    <x v="42"/>
    <x v="3"/>
    <d v="2018-02-12T00:00:00"/>
    <x v="12"/>
    <n v="46"/>
    <n v="100"/>
    <n v="1"/>
    <n v="46"/>
    <n v="46"/>
    <n v="46"/>
    <s v="AC"/>
    <x v="1"/>
    <x v="13"/>
    <m/>
    <m/>
    <m/>
    <m/>
    <m/>
    <m/>
    <x v="0"/>
    <s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
    <n v="100"/>
    <s v="Sara Moyano"/>
    <x v="45"/>
    <x v="0"/>
    <x v="0"/>
    <x v="0"/>
  </r>
  <r>
    <n v="48"/>
    <s v="FILA_48"/>
    <s v="2018-01-29"/>
    <s v="126"/>
    <s v="2017 2017"/>
    <x v="7"/>
    <s v="02 - AUDITORIA DE DESEMPEÑO"/>
    <s v="Control Gestión"/>
    <s v="Gestión Contractual"/>
    <x v="25"/>
    <x v="39"/>
    <x v="44"/>
    <x v="1"/>
    <x v="46"/>
    <m/>
    <x v="42"/>
    <x v="43"/>
    <x v="3"/>
    <d v="2018-02-12T00:00:00"/>
    <x v="12"/>
    <n v="46"/>
    <n v="90"/>
    <n v="0.9"/>
    <n v="41.4"/>
    <n v="41.4"/>
    <n v="46"/>
    <s v="AC"/>
    <x v="1"/>
    <x v="13"/>
    <m/>
    <m/>
    <m/>
    <m/>
    <m/>
    <m/>
    <x v="1"/>
    <s v="La DGC mediante correo electronico de fecha 15/01/19 informó que el día 15/6/18, con el radicado No. 2018IE138436 soliticó a las dependencias la actualización de las pólizas de responsabilidad civil extracontractual, documento que se encontró en el aplicativo Forest. Así mismo, se verificó que la poliza del convenio 1525/16 con Conservation Int Foundatio fue actualizada"/>
    <n v="90"/>
    <s v="Sara Moyano"/>
    <x v="46"/>
    <x v="2"/>
    <x v="0"/>
    <x v="0"/>
  </r>
  <r>
    <n v="49"/>
    <s v="FILA_49"/>
    <s v="2018-01-29"/>
    <s v="126"/>
    <s v="2017 2017"/>
    <x v="7"/>
    <s v="02 - AUDITORIA DE DESEMPEÑO"/>
    <s v="Control Gestión"/>
    <s v="Gestión Contractual"/>
    <x v="25"/>
    <x v="39"/>
    <x v="45"/>
    <x v="2"/>
    <x v="47"/>
    <m/>
    <x v="37"/>
    <x v="6"/>
    <x v="3"/>
    <d v="2018-02-12T00:00:00"/>
    <x v="12"/>
    <n v="46"/>
    <n v="100"/>
    <n v="1"/>
    <n v="46"/>
    <n v="46"/>
    <n v="46"/>
    <s v="AC"/>
    <x v="2"/>
    <x v="8"/>
    <m/>
    <m/>
    <m/>
    <m/>
    <m/>
    <m/>
    <x v="1"/>
    <s v="2019-01-21, se encuentra en revisión el procedimiento código 126PM02PR13 versión 5 &quot;Formulación, ajustes y/o Actualizaciones de los Planes de Manejo Ambiental de las Áreas Protegidas del Distrital Capital”, pendiente revisión final y cargue en el sistema ISOlucion."/>
    <n v="100"/>
    <s v="Francisco Romero"/>
    <x v="47"/>
    <x v="0"/>
    <x v="0"/>
    <x v="0"/>
  </r>
  <r>
    <n v="50"/>
    <s v="FILA_50"/>
    <s v="2018-01-29"/>
    <s v="126"/>
    <s v="2017 2017"/>
    <x v="7"/>
    <s v="02 - AUDITORIA DE DESEMPEÑO"/>
    <s v="Control Gestión"/>
    <s v="Gestión Contractual"/>
    <x v="26"/>
    <x v="40"/>
    <x v="46"/>
    <x v="0"/>
    <x v="48"/>
    <m/>
    <x v="43"/>
    <x v="44"/>
    <x v="3"/>
    <d v="2018-02-12T00:00:00"/>
    <x v="12"/>
    <n v="46"/>
    <n v="100"/>
    <n v="1"/>
    <n v="46"/>
    <n v="46"/>
    <n v="46"/>
    <s v="AC"/>
    <x v="1"/>
    <x v="12"/>
    <m/>
    <m/>
    <m/>
    <m/>
    <m/>
    <m/>
    <x v="0"/>
    <s v="La DGC mediante correo electronico de fecha 15/01/19 informó que el día 5/03/18 se suscribió el modificatorio 2 y prórroga 2 del convenio 1525 de 2016, con la CAR y Conservation International Foundation, documento que fue verificado."/>
    <n v="100"/>
    <s v="Sara Moyano"/>
    <x v="48"/>
    <x v="0"/>
    <x v="0"/>
    <x v="0"/>
  </r>
  <r>
    <n v="51"/>
    <s v="FILA_51"/>
    <s v="2018-01-29"/>
    <s v="126"/>
    <s v="2017 2017"/>
    <x v="7"/>
    <s v="02 - AUDITORIA DE DESEMPEÑO"/>
    <s v="Control Gestión"/>
    <s v="Gestión Contractual"/>
    <x v="26"/>
    <x v="40"/>
    <x v="46"/>
    <x v="1"/>
    <x v="49"/>
    <m/>
    <x v="37"/>
    <x v="45"/>
    <x v="3"/>
    <d v="2018-02-12T00:00:00"/>
    <x v="12"/>
    <n v="46"/>
    <n v="100"/>
    <n v="1"/>
    <n v="46"/>
    <n v="46"/>
    <n v="46"/>
    <s v="AC"/>
    <x v="1"/>
    <x v="12"/>
    <m/>
    <m/>
    <m/>
    <m/>
    <m/>
    <m/>
    <x v="0"/>
    <s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
    <n v="100"/>
    <s v="Sara Moyano"/>
    <x v="49"/>
    <x v="0"/>
    <x v="0"/>
    <x v="0"/>
  </r>
  <r>
    <n v="52"/>
    <s v="FILA_52"/>
    <s v="2018-01-29"/>
    <s v="126"/>
    <s v="2017 2017"/>
    <x v="7"/>
    <s v="02 - AUDITORIA DE DESEMPEÑO"/>
    <s v="Control Gestión"/>
    <s v="Gestión Contractual"/>
    <x v="21"/>
    <x v="41"/>
    <x v="47"/>
    <x v="0"/>
    <x v="50"/>
    <m/>
    <x v="44"/>
    <x v="46"/>
    <x v="3"/>
    <d v="2018-02-12T00:00:00"/>
    <x v="12"/>
    <n v="46"/>
    <n v="100"/>
    <n v="1"/>
    <n v="46"/>
    <n v="46"/>
    <n v="46"/>
    <s v="AC"/>
    <x v="1"/>
    <x v="12"/>
    <m/>
    <m/>
    <m/>
    <m/>
    <m/>
    <m/>
    <x v="0"/>
    <s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
    <n v="100"/>
    <s v="Sara Moyano"/>
    <x v="50"/>
    <x v="0"/>
    <x v="0"/>
    <x v="0"/>
  </r>
  <r>
    <n v="53"/>
    <s v="FILA_53"/>
    <s v="2018-01-29"/>
    <s v="126"/>
    <s v="2017 2017"/>
    <x v="7"/>
    <s v="02 - AUDITORIA DE DESEMPEÑO"/>
    <s v="Control Gestión"/>
    <s v="Gestión Contractual"/>
    <x v="27"/>
    <x v="42"/>
    <x v="48"/>
    <x v="0"/>
    <x v="51"/>
    <m/>
    <x v="45"/>
    <x v="47"/>
    <x v="3"/>
    <d v="2018-02-12T00:00:00"/>
    <x v="12"/>
    <n v="46"/>
    <n v="100"/>
    <n v="1"/>
    <n v="46"/>
    <n v="46"/>
    <n v="46"/>
    <s v="AC"/>
    <x v="3"/>
    <x v="10"/>
    <m/>
    <m/>
    <m/>
    <m/>
    <m/>
    <m/>
    <x v="0"/>
    <s v=" "/>
    <n v="100"/>
    <s v="Sonia Tamayo"/>
    <x v="51"/>
    <x v="0"/>
    <x v="0"/>
    <x v="0"/>
  </r>
  <r>
    <n v="54"/>
    <s v="FILA_54"/>
    <s v="2018-01-29"/>
    <s v="126"/>
    <s v="2017 2017"/>
    <x v="7"/>
    <s v="02 - AUDITORIA DE DESEMPEÑO"/>
    <s v="Control Gestión"/>
    <s v="Gestión Contractual"/>
    <x v="28"/>
    <x v="43"/>
    <x v="49"/>
    <x v="0"/>
    <x v="52"/>
    <m/>
    <x v="46"/>
    <x v="48"/>
    <x v="3"/>
    <d v="2018-02-12T00:00:00"/>
    <x v="12"/>
    <n v="46"/>
    <n v="100"/>
    <n v="1"/>
    <n v="46"/>
    <n v="46"/>
    <n v="46"/>
    <s v="AC"/>
    <x v="3"/>
    <x v="14"/>
    <m/>
    <m/>
    <m/>
    <m/>
    <m/>
    <m/>
    <x v="0"/>
    <s v="mediante rad 2018IE244875 de 19-10-2018 la SGCD solicita el PM y su seguimiento"/>
    <n v="100"/>
    <s v="Sonia Tamayo"/>
    <x v="52"/>
    <x v="0"/>
    <x v="0"/>
    <x v="0"/>
  </r>
  <r>
    <n v="55"/>
    <s v="FILA_55"/>
    <s v="2018-01-29"/>
    <s v="126"/>
    <s v="2017 2017"/>
    <x v="7"/>
    <s v="02 - AUDITORIA DE DESEMPEÑO"/>
    <s v="Control Gestión"/>
    <s v="Gestión Contractual"/>
    <x v="28"/>
    <x v="43"/>
    <x v="49"/>
    <x v="1"/>
    <x v="53"/>
    <m/>
    <x v="47"/>
    <x v="49"/>
    <x v="3"/>
    <d v="2018-03-01T00:00:00"/>
    <x v="12"/>
    <n v="43.571428571428569"/>
    <n v="100"/>
    <n v="1"/>
    <n v="43.571428571428569"/>
    <n v="43.571428571428569"/>
    <n v="43.571428571428569"/>
    <s v="AC"/>
    <x v="3"/>
    <x v="14"/>
    <m/>
    <m/>
    <m/>
    <m/>
    <m/>
    <m/>
    <x v="0"/>
    <s v="mediante rad 2018IE244875 de 19-10-2018 la SGCD solicita el PM y su seguimiento"/>
    <n v="100"/>
    <s v="Sonia Tamayo"/>
    <x v="53"/>
    <x v="0"/>
    <x v="0"/>
    <x v="0"/>
  </r>
  <r>
    <n v="56"/>
    <s v="FILA_56"/>
    <s v="2018-01-29"/>
    <s v="126"/>
    <s v="2017 2017"/>
    <x v="7"/>
    <s v="02 - AUDITORIA DE DESEMPEÑO"/>
    <s v="Control Gestión"/>
    <s v="Gestión Contractual"/>
    <x v="29"/>
    <x v="44"/>
    <x v="50"/>
    <x v="0"/>
    <x v="54"/>
    <m/>
    <x v="48"/>
    <x v="50"/>
    <x v="3"/>
    <d v="2018-02-12T00:00:00"/>
    <x v="12"/>
    <n v="46"/>
    <n v="100"/>
    <n v="1"/>
    <n v="46"/>
    <n v="46"/>
    <n v="46"/>
    <s v="AC"/>
    <x v="3"/>
    <x v="10"/>
    <m/>
    <m/>
    <m/>
    <m/>
    <m/>
    <m/>
    <x v="0"/>
    <s v=" "/>
    <n v="100"/>
    <s v="Sonia Tamayo"/>
    <x v="54"/>
    <x v="0"/>
    <x v="0"/>
    <x v="0"/>
  </r>
  <r>
    <n v="57"/>
    <s v="FILA_57"/>
    <s v="2018-01-29"/>
    <s v="126"/>
    <s v="2017 2017"/>
    <x v="7"/>
    <s v="02 - AUDITORIA DE DESEMPEÑO"/>
    <s v="Control de Resultados"/>
    <s v="Planes, Programas y Proyectos"/>
    <x v="22"/>
    <x v="45"/>
    <x v="51"/>
    <x v="0"/>
    <x v="55"/>
    <m/>
    <x v="49"/>
    <x v="51"/>
    <x v="3"/>
    <d v="2018-02-12T00:00:00"/>
    <x v="12"/>
    <n v="46"/>
    <n v="86"/>
    <n v="0.86"/>
    <n v="39.56"/>
    <n v="39.56"/>
    <n v="46"/>
    <s v="AC"/>
    <x v="3"/>
    <x v="10"/>
    <m/>
    <m/>
    <m/>
    <m/>
    <m/>
    <m/>
    <x v="0"/>
    <s v="mediante rad 2018IE244875 de 19-10-2018 la SGCD solicita el PM y su seguimiento"/>
    <n v="86"/>
    <s v="Sonia Tamayo"/>
    <x v="55"/>
    <x v="6"/>
    <x v="1"/>
    <x v="0"/>
  </r>
  <r>
    <n v="58"/>
    <s v="FILA_58"/>
    <s v="2017-11-22"/>
    <s v="126"/>
    <s v="2017 2017"/>
    <x v="6"/>
    <s v="02 - AUDITORIA DE DESEMPEÑO"/>
    <s v="Control Gestión"/>
    <s v="Control Fiscal Interno"/>
    <x v="22"/>
    <x v="46"/>
    <x v="52"/>
    <x v="0"/>
    <x v="56"/>
    <m/>
    <x v="50"/>
    <x v="52"/>
    <x v="0"/>
    <d v="2017-11-22T00:00:00"/>
    <x v="13"/>
    <n v="52"/>
    <n v="100"/>
    <n v="1"/>
    <n v="52"/>
    <n v="52"/>
    <n v="52"/>
    <s v="AC"/>
    <x v="0"/>
    <x v="0"/>
    <m/>
    <m/>
    <m/>
    <m/>
    <m/>
    <m/>
    <x v="0"/>
    <s v=" "/>
    <n v="100"/>
    <s v="Miguel Pardo"/>
    <x v="29"/>
    <x v="0"/>
    <x v="0"/>
    <x v="0"/>
  </r>
  <r>
    <n v="59"/>
    <s v="FILA_59"/>
    <d v="2018-09-18T00:00:00"/>
    <s v="126"/>
    <s v="2018 2018"/>
    <x v="8"/>
    <s v="01 - AUDITORIA DE REGULARIDAD"/>
    <s v="Control de Gestión"/>
    <s v="Gestión Contractual"/>
    <x v="30"/>
    <x v="47"/>
    <x v="53"/>
    <x v="0"/>
    <x v="57"/>
    <m/>
    <x v="51"/>
    <x v="9"/>
    <x v="0"/>
    <d v="2018-10-01T00:00:00"/>
    <x v="14"/>
    <n v="50.142857142857146"/>
    <n v="0"/>
    <n v="0"/>
    <n v="0"/>
    <n v="0"/>
    <n v="0"/>
    <s v="AC"/>
    <x v="1"/>
    <x v="3"/>
    <m/>
    <m/>
    <m/>
    <m/>
    <m/>
    <m/>
    <x v="0"/>
    <m/>
    <n v="0"/>
    <s v="Sara Moyano"/>
    <x v="56"/>
    <x v="7"/>
    <x v="2"/>
    <x v="0"/>
  </r>
  <r>
    <n v="60"/>
    <s v="FILA_60"/>
    <d v="2018-09-18T00:00:00"/>
    <s v="126"/>
    <s v="2018 2018"/>
    <x v="8"/>
    <s v="01 - AUDITORIA DE REGULARIDAD"/>
    <s v="Control de Gestión"/>
    <s v="Gestión Contractual"/>
    <x v="30"/>
    <x v="47"/>
    <x v="53"/>
    <x v="1"/>
    <x v="58"/>
    <m/>
    <x v="52"/>
    <x v="53"/>
    <x v="9"/>
    <d v="2018-10-01T00:00:00"/>
    <x v="14"/>
    <n v="50.142857142857146"/>
    <n v="0"/>
    <n v="0"/>
    <n v="0"/>
    <n v="0"/>
    <n v="0"/>
    <s v="AC"/>
    <x v="1"/>
    <x v="3"/>
    <m/>
    <m/>
    <m/>
    <m/>
    <m/>
    <m/>
    <x v="0"/>
    <m/>
    <n v="0"/>
    <s v="Sara Moyano"/>
    <x v="56"/>
    <x v="7"/>
    <x v="2"/>
    <x v="0"/>
  </r>
  <r>
    <n v="61"/>
    <s v="FILA_61"/>
    <d v="2018-09-18T00:00:00"/>
    <s v="126"/>
    <s v="2018 2018"/>
    <x v="8"/>
    <s v="01 - AUDITORIA DE REGULARIDAD"/>
    <s v="Control de Gestión"/>
    <s v="Gestión Contractual"/>
    <x v="31"/>
    <x v="48"/>
    <x v="54"/>
    <x v="0"/>
    <x v="59"/>
    <m/>
    <x v="53"/>
    <x v="54"/>
    <x v="0"/>
    <d v="2018-10-01T00:00:00"/>
    <x v="14"/>
    <n v="50.142857142857146"/>
    <n v="0"/>
    <n v="0"/>
    <n v="0"/>
    <n v="0"/>
    <n v="0"/>
    <s v="AC"/>
    <x v="1"/>
    <x v="5"/>
    <m/>
    <m/>
    <m/>
    <m/>
    <m/>
    <m/>
    <x v="0"/>
    <s v=" "/>
    <n v="0"/>
    <s v="Sara Moyano"/>
    <x v="57"/>
    <x v="7"/>
    <x v="2"/>
    <x v="0"/>
  </r>
  <r>
    <n v="62"/>
    <s v="FILA_62"/>
    <d v="2018-09-18T00:00:00"/>
    <s v="126"/>
    <s v="2018 2018"/>
    <x v="8"/>
    <s v="01 - AUDITORIA DE REGULARIDAD"/>
    <s v="Control de Gestión"/>
    <s v="Gestión Contractual"/>
    <x v="32"/>
    <x v="49"/>
    <x v="55"/>
    <x v="0"/>
    <x v="60"/>
    <m/>
    <x v="54"/>
    <x v="55"/>
    <x v="0"/>
    <d v="2018-10-01T00:00:00"/>
    <x v="14"/>
    <n v="50.142857142857146"/>
    <n v="0"/>
    <n v="0"/>
    <n v="0"/>
    <n v="0"/>
    <n v="0"/>
    <s v="AC"/>
    <x v="1"/>
    <x v="5"/>
    <m/>
    <m/>
    <m/>
    <m/>
    <m/>
    <m/>
    <x v="0"/>
    <s v=" "/>
    <n v="0"/>
    <s v="Sara Moyano"/>
    <x v="57"/>
    <x v="7"/>
    <x v="2"/>
    <x v="0"/>
  </r>
  <r>
    <n v="63"/>
    <s v="FILA_63"/>
    <d v="2018-09-18T00:00:00"/>
    <s v="126"/>
    <s v="2018 2018"/>
    <x v="8"/>
    <s v="01 - AUDITORIA DE REGULARIDAD"/>
    <s v="Control de Gestión"/>
    <s v="Gestión Contractual"/>
    <x v="32"/>
    <x v="49"/>
    <x v="55"/>
    <x v="1"/>
    <x v="61"/>
    <m/>
    <x v="6"/>
    <x v="56"/>
    <x v="0"/>
    <d v="2018-10-01T00:00:00"/>
    <x v="14"/>
    <n v="50.142857142857146"/>
    <n v="0"/>
    <n v="0"/>
    <n v="0"/>
    <n v="0"/>
    <n v="0"/>
    <s v="AC"/>
    <x v="1"/>
    <x v="5"/>
    <m/>
    <m/>
    <m/>
    <m/>
    <m/>
    <m/>
    <x v="0"/>
    <s v=" "/>
    <n v="0"/>
    <s v="Sara Moyano"/>
    <x v="57"/>
    <x v="7"/>
    <x v="2"/>
    <x v="0"/>
  </r>
  <r>
    <n v="64"/>
    <s v="FILA_64"/>
    <d v="2018-09-18T00:00:00"/>
    <s v="126"/>
    <s v="2018 2018"/>
    <x v="8"/>
    <s v="01 - AUDITORIA DE REGULARIDAD"/>
    <s v="Control de Gestión"/>
    <s v="Gestión Contractual"/>
    <x v="32"/>
    <x v="49"/>
    <x v="55"/>
    <x v="2"/>
    <x v="62"/>
    <m/>
    <x v="55"/>
    <x v="57"/>
    <x v="0"/>
    <d v="2018-10-01T00:00:00"/>
    <x v="14"/>
    <n v="50.142857142857146"/>
    <n v="0"/>
    <n v="0"/>
    <n v="0"/>
    <n v="0"/>
    <n v="0"/>
    <s v="AC"/>
    <x v="1"/>
    <x v="5"/>
    <m/>
    <m/>
    <m/>
    <m/>
    <m/>
    <m/>
    <x v="0"/>
    <s v=" "/>
    <n v="0"/>
    <s v="Sara Moyano"/>
    <x v="57"/>
    <x v="7"/>
    <x v="2"/>
    <x v="0"/>
  </r>
  <r>
    <n v="65"/>
    <s v="FILA_65"/>
    <d v="2018-09-18T00:00:00"/>
    <s v="126"/>
    <s v="2018 2018"/>
    <x v="8"/>
    <s v="01 - AUDITORIA DE REGULARIDAD"/>
    <s v="Control de Gestión"/>
    <s v="Control Fiscal Interno"/>
    <x v="33"/>
    <x v="50"/>
    <x v="56"/>
    <x v="0"/>
    <x v="63"/>
    <m/>
    <x v="56"/>
    <x v="58"/>
    <x v="0"/>
    <d v="2018-10-01T00:00:00"/>
    <x v="14"/>
    <n v="50.142857142857146"/>
    <n v="100"/>
    <n v="1"/>
    <n v="50.142857142857146"/>
    <n v="0"/>
    <n v="0"/>
    <s v="AC"/>
    <x v="4"/>
    <x v="15"/>
    <m/>
    <m/>
    <m/>
    <m/>
    <m/>
    <m/>
    <x v="0"/>
    <s v="Se solicita via correo electronico al enlace información de avance"/>
    <n v="100"/>
    <s v="Francisco Romero"/>
    <x v="58"/>
    <x v="0"/>
    <x v="0"/>
    <x v="0"/>
  </r>
  <r>
    <n v="66"/>
    <s v="FILA_66"/>
    <d v="2018-09-18T00:00:00"/>
    <s v="126"/>
    <s v="2018 2018"/>
    <x v="8"/>
    <s v="01 - AUDITORIA DE REGULARIDAD"/>
    <s v="Control de Gestión"/>
    <s v="Control Fiscal Interno"/>
    <x v="33"/>
    <x v="50"/>
    <x v="56"/>
    <x v="1"/>
    <x v="64"/>
    <m/>
    <x v="57"/>
    <x v="59"/>
    <x v="9"/>
    <d v="2018-10-01T00:00:00"/>
    <x v="14"/>
    <n v="50.142857142857146"/>
    <n v="100"/>
    <n v="1"/>
    <n v="50.142857142857146"/>
    <n v="0"/>
    <n v="0"/>
    <s v="AC"/>
    <x v="4"/>
    <x v="15"/>
    <m/>
    <m/>
    <m/>
    <m/>
    <m/>
    <m/>
    <x v="0"/>
    <s v="Se solicita via correo electronico al enlace información de avance"/>
    <n v="100"/>
    <s v="Francisco Romero"/>
    <x v="59"/>
    <x v="0"/>
    <x v="0"/>
    <x v="0"/>
  </r>
  <r>
    <n v="67"/>
    <s v="FILA_67"/>
    <d v="2018-09-18T00:00:00"/>
    <s v="126"/>
    <s v="2018 2018"/>
    <x v="8"/>
    <s v="01 - AUDITORIA DE REGULARIDAD"/>
    <s v="Control de Gestión"/>
    <s v="Control Fiscal Interno"/>
    <x v="33"/>
    <x v="50"/>
    <x v="56"/>
    <x v="2"/>
    <x v="65"/>
    <m/>
    <x v="58"/>
    <x v="60"/>
    <x v="10"/>
    <d v="2018-10-01T00:00:00"/>
    <x v="14"/>
    <n v="50.142857142857146"/>
    <n v="0"/>
    <n v="0"/>
    <n v="0"/>
    <n v="0"/>
    <n v="0"/>
    <s v="AC"/>
    <x v="4"/>
    <x v="15"/>
    <m/>
    <m/>
    <m/>
    <m/>
    <m/>
    <m/>
    <x v="0"/>
    <s v="Se solicita via correo electronico al enlace información de avance"/>
    <n v="0"/>
    <s v="Francisco Romero"/>
    <x v="60"/>
    <x v="7"/>
    <x v="2"/>
    <x v="0"/>
  </r>
  <r>
    <n v="68"/>
    <s v="FILA_68"/>
    <d v="2018-09-18T00:00:00"/>
    <s v="126"/>
    <s v="2018 2018"/>
    <x v="8"/>
    <s v="01 - AUDITORIA DE REGULARIDAD"/>
    <s v="Control de Gestión"/>
    <s v="Gestión Contractual"/>
    <x v="34"/>
    <x v="51"/>
    <x v="57"/>
    <x v="0"/>
    <x v="66"/>
    <m/>
    <x v="59"/>
    <x v="61"/>
    <x v="0"/>
    <d v="2018-10-01T00:00:00"/>
    <x v="14"/>
    <n v="50.142857142857146"/>
    <n v="0"/>
    <n v="0"/>
    <n v="0"/>
    <n v="0"/>
    <n v="0"/>
    <s v="AC"/>
    <x v="3"/>
    <x v="14"/>
    <m/>
    <m/>
    <m/>
    <m/>
    <m/>
    <m/>
    <x v="0"/>
    <s v=" "/>
    <n v="0"/>
    <s v="Sonia Tamayo"/>
    <x v="61"/>
    <x v="7"/>
    <x v="2"/>
    <x v="0"/>
  </r>
  <r>
    <n v="69"/>
    <s v="FILA_69"/>
    <d v="2018-09-18T00:00:00"/>
    <s v="126"/>
    <s v="2018 2018"/>
    <x v="8"/>
    <s v="01 - AUDITORIA DE REGULARIDAD"/>
    <s v="Control de Gestión"/>
    <s v="Gestión Contractual"/>
    <x v="34"/>
    <x v="51"/>
    <x v="57"/>
    <x v="1"/>
    <x v="67"/>
    <m/>
    <x v="60"/>
    <x v="62"/>
    <x v="0"/>
    <d v="2018-10-01T00:00:00"/>
    <x v="14"/>
    <n v="50.142857142857146"/>
    <n v="0"/>
    <n v="0"/>
    <n v="0"/>
    <n v="0"/>
    <n v="0"/>
    <s v="AC"/>
    <x v="3"/>
    <x v="14"/>
    <m/>
    <m/>
    <m/>
    <m/>
    <m/>
    <m/>
    <x v="0"/>
    <s v=" "/>
    <n v="0"/>
    <s v="Sonia Tamayo"/>
    <x v="61"/>
    <x v="7"/>
    <x v="2"/>
    <x v="0"/>
  </r>
  <r>
    <n v="70"/>
    <s v="FILA_70"/>
    <d v="2018-09-18T00:00:00"/>
    <s v="126"/>
    <s v="2018 2018"/>
    <x v="8"/>
    <s v="01 - AUDITORIA DE REGULARIDAD"/>
    <s v="Control de Resultados"/>
    <s v="Planes, Programas y Proyectos"/>
    <x v="35"/>
    <x v="52"/>
    <x v="58"/>
    <x v="0"/>
    <x v="68"/>
    <m/>
    <x v="61"/>
    <x v="63"/>
    <x v="0"/>
    <d v="2018-10-01T00:00:00"/>
    <x v="14"/>
    <n v="50.142857142857146"/>
    <n v="25"/>
    <n v="1"/>
    <n v="50.142857142857146"/>
    <n v="0"/>
    <n v="0"/>
    <s v="AC"/>
    <x v="3"/>
    <x v="14"/>
    <m/>
    <m/>
    <m/>
    <m/>
    <m/>
    <m/>
    <x v="0"/>
    <s v=" "/>
    <n v="25"/>
    <s v="Sonia Tamayo"/>
    <x v="62"/>
    <x v="8"/>
    <x v="2"/>
    <x v="0"/>
  </r>
  <r>
    <n v="71"/>
    <s v="FILA_71"/>
    <d v="2018-09-18T00:00:00"/>
    <s v="126"/>
    <s v="2018 2018"/>
    <x v="8"/>
    <s v="01 - AUDITORIA DE REGULARIDAD"/>
    <s v="Control de Resultados"/>
    <s v="Planes, Programas y Proyectos"/>
    <x v="36"/>
    <x v="53"/>
    <x v="59"/>
    <x v="0"/>
    <x v="69"/>
    <m/>
    <x v="62"/>
    <x v="64"/>
    <x v="0"/>
    <d v="2018-10-01T00:00:00"/>
    <x v="15"/>
    <n v="25.857142857142858"/>
    <n v="100"/>
    <n v="1"/>
    <n v="25.857142857142858"/>
    <n v="25.857142857142858"/>
    <n v="25.857142857142858"/>
    <s v="AC"/>
    <x v="2"/>
    <x v="8"/>
    <m/>
    <m/>
    <m/>
    <m/>
    <m/>
    <m/>
    <x v="0"/>
    <s v=" "/>
    <n v="100"/>
    <s v="Francisco Romero"/>
    <x v="63"/>
    <x v="0"/>
    <x v="0"/>
    <x v="0"/>
  </r>
  <r>
    <n v="72"/>
    <s v="FILA_72"/>
    <d v="2018-09-18T00:00:00"/>
    <s v="126"/>
    <s v="2018 2018"/>
    <x v="8"/>
    <s v="01 - AUDITORIA DE REGULARIDAD"/>
    <s v="Control de Resultados"/>
    <s v="Planes, Programas y Proyectos"/>
    <x v="36"/>
    <x v="53"/>
    <x v="60"/>
    <x v="1"/>
    <x v="70"/>
    <m/>
    <x v="63"/>
    <x v="65"/>
    <x v="0"/>
    <d v="2018-10-01T00:00:00"/>
    <x v="15"/>
    <n v="25.857142857142858"/>
    <n v="100"/>
    <n v="1"/>
    <n v="25.857142857142858"/>
    <n v="25.857142857142858"/>
    <n v="25.857142857142858"/>
    <s v="AC"/>
    <x v="2"/>
    <x v="8"/>
    <m/>
    <m/>
    <m/>
    <m/>
    <m/>
    <m/>
    <x v="0"/>
    <s v=" "/>
    <n v="100"/>
    <s v="Francisco Romero"/>
    <x v="64"/>
    <x v="0"/>
    <x v="0"/>
    <x v="0"/>
  </r>
  <r>
    <n v="73"/>
    <s v="FILA_73"/>
    <d v="2018-09-18T00:00:00"/>
    <s v="126"/>
    <s v="2018 2018"/>
    <x v="8"/>
    <s v="01 - AUDITORIA DE REGULARIDAD"/>
    <s v="Otros Resultados"/>
    <s v="Cumplimiento Acciones populares "/>
    <x v="37"/>
    <x v="54"/>
    <x v="61"/>
    <x v="0"/>
    <x v="71"/>
    <m/>
    <x v="64"/>
    <x v="66"/>
    <x v="0"/>
    <d v="2018-10-01T00:00:00"/>
    <x v="14"/>
    <n v="50.142857142857146"/>
    <n v="30.2"/>
    <n v="1"/>
    <n v="50.142857142857146"/>
    <n v="0"/>
    <n v="0"/>
    <s v="AC"/>
    <x v="3"/>
    <x v="10"/>
    <m/>
    <m/>
    <m/>
    <m/>
    <m/>
    <m/>
    <x v="0"/>
    <s v=" "/>
    <n v="30.2"/>
    <s v="Sonia Tamayo"/>
    <x v="65"/>
    <x v="9"/>
    <x v="2"/>
    <x v="0"/>
  </r>
  <r>
    <n v="74"/>
    <s v="FILA_74"/>
    <d v="2018-09-18T00:00:00"/>
    <s v="126"/>
    <s v="2018 2018"/>
    <x v="8"/>
    <s v="01 - AUDITORIA DE REGULARIDAD"/>
    <s v="Control de Resultados"/>
    <s v="Planes, Programas y Proyectos"/>
    <x v="38"/>
    <x v="55"/>
    <x v="62"/>
    <x v="0"/>
    <x v="72"/>
    <m/>
    <x v="65"/>
    <x v="67"/>
    <x v="0"/>
    <d v="2018-10-01T00:00:00"/>
    <x v="16"/>
    <n v="38.857142857142854"/>
    <n v="100"/>
    <n v="1"/>
    <n v="38.857142857142854"/>
    <n v="0"/>
    <n v="0"/>
    <s v="AC"/>
    <x v="2"/>
    <x v="16"/>
    <m/>
    <m/>
    <m/>
    <m/>
    <m/>
    <m/>
    <x v="0"/>
    <s v=" "/>
    <n v="100"/>
    <s v="Francisco Romero"/>
    <x v="66"/>
    <x v="0"/>
    <x v="0"/>
    <x v="0"/>
  </r>
  <r>
    <n v="75"/>
    <s v="FILA_75"/>
    <d v="2018-09-18T00:00:00"/>
    <s v="126"/>
    <s v="2018 2018"/>
    <x v="8"/>
    <s v="01 - AUDITORIA DE REGULARIDAD"/>
    <s v="Control de Resultados"/>
    <s v="Planes, Programas y Proyectos"/>
    <x v="38"/>
    <x v="55"/>
    <x v="62"/>
    <x v="1"/>
    <x v="73"/>
    <m/>
    <x v="66"/>
    <x v="68"/>
    <x v="0"/>
    <d v="2018-10-01T00:00:00"/>
    <x v="12"/>
    <n v="13"/>
    <n v="100"/>
    <n v="1"/>
    <n v="13"/>
    <n v="13"/>
    <n v="13"/>
    <s v="AC"/>
    <x v="5"/>
    <x v="17"/>
    <m/>
    <m/>
    <m/>
    <m/>
    <m/>
    <m/>
    <x v="0"/>
    <s v=" "/>
    <n v="100"/>
    <s v="Francisco Romero"/>
    <x v="67"/>
    <x v="0"/>
    <x v="0"/>
    <x v="0"/>
  </r>
  <r>
    <n v="76"/>
    <s v="FILA_76"/>
    <d v="2018-09-18T00:00:00"/>
    <s v="126"/>
    <s v="2018 2018"/>
    <x v="8"/>
    <s v="01 - AUDITORIA DE REGULARIDAD"/>
    <s v="Control de Gestión"/>
    <s v="Gestión Contractual"/>
    <x v="39"/>
    <x v="56"/>
    <x v="63"/>
    <x v="0"/>
    <x v="74"/>
    <m/>
    <x v="67"/>
    <x v="33"/>
    <x v="0"/>
    <d v="2018-10-01T00:00:00"/>
    <x v="14"/>
    <n v="50.142857142857146"/>
    <n v="0"/>
    <n v="0"/>
    <n v="0"/>
    <n v="0"/>
    <n v="0"/>
    <s v="AC"/>
    <x v="6"/>
    <x v="18"/>
    <m/>
    <m/>
    <m/>
    <m/>
    <m/>
    <m/>
    <x v="0"/>
    <s v="Se solicita via correo electronico al enlace información de avance"/>
    <n v="0"/>
    <s v="Francisco Romero"/>
    <x v="68"/>
    <x v="7"/>
    <x v="2"/>
    <x v="0"/>
  </r>
  <r>
    <n v="77"/>
    <s v="FILA_77"/>
    <d v="2018-09-18T00:00:00"/>
    <s v="126"/>
    <s v="2018 2018"/>
    <x v="8"/>
    <s v="01 - AUDITORIA DE REGULARIDAD"/>
    <s v="Control de Gestión"/>
    <s v="Gestión Contractual"/>
    <x v="39"/>
    <x v="56"/>
    <x v="64"/>
    <x v="1"/>
    <x v="75"/>
    <m/>
    <x v="68"/>
    <x v="69"/>
    <x v="0"/>
    <d v="2018-10-01T00:00:00"/>
    <x v="14"/>
    <n v="50.142857142857146"/>
    <n v="0"/>
    <n v="0"/>
    <n v="0"/>
    <n v="0"/>
    <n v="0"/>
    <s v="AC"/>
    <x v="6"/>
    <x v="18"/>
    <m/>
    <m/>
    <m/>
    <m/>
    <m/>
    <m/>
    <x v="0"/>
    <s v="Se solicita via correo electronico al enlace información de avance"/>
    <n v="0"/>
    <s v="Francisco Romero"/>
    <x v="69"/>
    <x v="7"/>
    <x v="2"/>
    <x v="0"/>
  </r>
  <r>
    <n v="78"/>
    <s v="FILA_78"/>
    <d v="2018-09-18T00:00:00"/>
    <s v="126"/>
    <s v="2018 2018"/>
    <x v="8"/>
    <s v="01 - AUDITORIA DE REGULARIDAD"/>
    <s v="Control de Resultados"/>
    <s v="Planes, Programas y Proyectos"/>
    <x v="40"/>
    <x v="57"/>
    <x v="65"/>
    <x v="0"/>
    <x v="76"/>
    <m/>
    <x v="69"/>
    <x v="70"/>
    <x v="0"/>
    <d v="2018-10-01T00:00:00"/>
    <x v="14"/>
    <n v="50.142857142857146"/>
    <n v="60"/>
    <n v="1"/>
    <n v="50.142857142857146"/>
    <n v="0"/>
    <n v="0"/>
    <s v="AC"/>
    <x v="0"/>
    <x v="19"/>
    <m/>
    <m/>
    <m/>
    <m/>
    <m/>
    <m/>
    <x v="0"/>
    <m/>
    <n v="60"/>
    <s v="Miguel Pardo"/>
    <x v="70"/>
    <x v="10"/>
    <x v="2"/>
    <x v="0"/>
  </r>
  <r>
    <n v="79"/>
    <s v="FILA_79"/>
    <d v="2018-09-18T00:00:00"/>
    <s v="126"/>
    <s v="2018 2018"/>
    <x v="8"/>
    <s v="01 - AUDITORIA DE REGULARIDAD"/>
    <s v="Control de Resultados"/>
    <s v="Planes, Programas y Proyectos"/>
    <x v="40"/>
    <x v="57"/>
    <x v="66"/>
    <x v="1"/>
    <x v="77"/>
    <m/>
    <x v="70"/>
    <x v="71"/>
    <x v="0"/>
    <d v="2018-10-01T00:00:00"/>
    <x v="14"/>
    <n v="50.142857142857146"/>
    <n v="0"/>
    <n v="0"/>
    <n v="0"/>
    <n v="0"/>
    <n v="0"/>
    <s v="AC"/>
    <x v="0"/>
    <x v="2"/>
    <m/>
    <m/>
    <m/>
    <m/>
    <m/>
    <m/>
    <x v="0"/>
    <s v=" "/>
    <n v="0"/>
    <s v="Miguel Pardo"/>
    <x v="71"/>
    <x v="7"/>
    <x v="2"/>
    <x v="0"/>
  </r>
  <r>
    <n v="80"/>
    <s v="FILA_80"/>
    <d v="2018-09-18T00:00:00"/>
    <s v="126"/>
    <s v="2018 2018"/>
    <x v="8"/>
    <s v="01 - AUDITORIA DE REGULARIDAD"/>
    <s v="Control de Resultados"/>
    <s v="Planes, Programas y Proyectos"/>
    <x v="40"/>
    <x v="57"/>
    <x v="67"/>
    <x v="2"/>
    <x v="78"/>
    <m/>
    <x v="71"/>
    <x v="72"/>
    <x v="0"/>
    <d v="2018-10-01T00:00:00"/>
    <x v="14"/>
    <n v="50.142857142857146"/>
    <n v="0"/>
    <n v="0"/>
    <n v="0"/>
    <n v="0"/>
    <n v="0"/>
    <s v="AC"/>
    <x v="0"/>
    <x v="2"/>
    <m/>
    <m/>
    <m/>
    <m/>
    <m/>
    <m/>
    <x v="0"/>
    <s v=" "/>
    <n v="0"/>
    <s v="Miguel Pardo"/>
    <x v="72"/>
    <x v="7"/>
    <x v="2"/>
    <x v="0"/>
  </r>
  <r>
    <n v="81"/>
    <s v="FILA_81"/>
    <d v="2018-09-18T00:00:00"/>
    <s v="126"/>
    <s v="2018 2018"/>
    <x v="8"/>
    <s v="01 - AUDITORIA DE REGULARIDAD"/>
    <s v="Control de Resultados"/>
    <s v="Planes, Programas y Proyectos"/>
    <x v="40"/>
    <x v="57"/>
    <x v="68"/>
    <x v="3"/>
    <x v="79"/>
    <m/>
    <x v="72"/>
    <x v="73"/>
    <x v="0"/>
    <d v="2018-10-01T00:00:00"/>
    <x v="14"/>
    <n v="50.142857142857146"/>
    <n v="0"/>
    <n v="0"/>
    <n v="0"/>
    <n v="0"/>
    <n v="0"/>
    <s v="AC"/>
    <x v="0"/>
    <x v="2"/>
    <m/>
    <m/>
    <m/>
    <m/>
    <m/>
    <m/>
    <x v="0"/>
    <s v=" "/>
    <n v="0"/>
    <s v="Miguel Pardo"/>
    <x v="73"/>
    <x v="7"/>
    <x v="2"/>
    <x v="0"/>
  </r>
  <r>
    <n v="82"/>
    <s v="FILA_82"/>
    <d v="2018-09-18T00:00:00"/>
    <s v="126"/>
    <s v="2018 2018"/>
    <x v="8"/>
    <s v="01 - AUDITORIA DE REGULARIDAD"/>
    <s v="Control de Resultados"/>
    <s v="Planes, Programas y Proyectos"/>
    <x v="41"/>
    <x v="58"/>
    <x v="69"/>
    <x v="0"/>
    <x v="80"/>
    <m/>
    <x v="73"/>
    <x v="74"/>
    <x v="0"/>
    <d v="2018-10-01T00:00:00"/>
    <x v="14"/>
    <n v="50.142857142857146"/>
    <n v="0"/>
    <n v="0"/>
    <n v="0"/>
    <n v="0"/>
    <n v="0"/>
    <s v="AC"/>
    <x v="0"/>
    <x v="20"/>
    <m/>
    <m/>
    <m/>
    <m/>
    <m/>
    <m/>
    <x v="0"/>
    <m/>
    <n v="0"/>
    <s v="Miguel Pardo"/>
    <x v="74"/>
    <x v="7"/>
    <x v="2"/>
    <x v="0"/>
  </r>
  <r>
    <n v="83"/>
    <s v="FILA_83"/>
    <s v="2017-05-23"/>
    <s v="126"/>
    <s v="2017 2017"/>
    <x v="1"/>
    <s v="01 - AUDITORIA DE REGULARIDAD"/>
    <s v="Control Gestión"/>
    <s v="Gestión Contractual"/>
    <x v="42"/>
    <x v="59"/>
    <x v="70"/>
    <x v="0"/>
    <x v="81"/>
    <m/>
    <x v="74"/>
    <x v="75"/>
    <x v="0"/>
    <s v="2017-05-24"/>
    <x v="17"/>
    <n v="44.428571428571431"/>
    <n v="100"/>
    <n v="1"/>
    <n v="44.428571428571431"/>
    <n v="0"/>
    <n v="0"/>
    <s v="AC"/>
    <x v="1"/>
    <x v="3"/>
    <m/>
    <m/>
    <m/>
    <m/>
    <m/>
    <m/>
    <x v="0"/>
    <m/>
    <n v="100"/>
    <s v="Sara Moyano"/>
    <x v="75"/>
    <x v="0"/>
    <x v="0"/>
    <x v="0"/>
  </r>
  <r>
    <n v="84"/>
    <s v="FILA_84"/>
    <s v="2017-05-23"/>
    <s v="126"/>
    <s v="2017 2017"/>
    <x v="1"/>
    <s v="01 - AUDITORIA DE REGULARIDAD"/>
    <s v="Control de Resultados"/>
    <s v="Planes, Programas y Proyectos"/>
    <x v="43"/>
    <x v="60"/>
    <x v="71"/>
    <x v="0"/>
    <x v="82"/>
    <m/>
    <x v="75"/>
    <x v="76"/>
    <x v="0"/>
    <s v="2017-05-24"/>
    <x v="17"/>
    <n v="44.428571428571431"/>
    <n v="100"/>
    <n v="1"/>
    <n v="44.428571428571431"/>
    <n v="0"/>
    <n v="0"/>
    <s v="AC"/>
    <x v="1"/>
    <x v="5"/>
    <m/>
    <m/>
    <m/>
    <m/>
    <m/>
    <m/>
    <x v="0"/>
    <s v=" "/>
    <n v="100"/>
    <s v="Sara Moyano"/>
    <x v="76"/>
    <x v="0"/>
    <x v="0"/>
    <x v="0"/>
  </r>
  <r>
    <n v="85"/>
    <s v="FILA_85"/>
    <s v="2017-05-23"/>
    <s v="126"/>
    <s v="2017 2017"/>
    <x v="1"/>
    <s v="01 - AUDITORIA DE REGULARIDAD"/>
    <s v="Control de Resultados"/>
    <s v="Planes, Programas y Proyectos"/>
    <x v="44"/>
    <x v="61"/>
    <x v="72"/>
    <x v="0"/>
    <x v="83"/>
    <m/>
    <x v="76"/>
    <x v="77"/>
    <x v="0"/>
    <s v="2017-05-24"/>
    <x v="17"/>
    <n v="44.428571428571431"/>
    <n v="100"/>
    <n v="1"/>
    <n v="44.428571428571431"/>
    <n v="0"/>
    <n v="0"/>
    <s v="AC"/>
    <x v="1"/>
    <x v="5"/>
    <m/>
    <m/>
    <m/>
    <m/>
    <m/>
    <m/>
    <x v="0"/>
    <s v=" "/>
    <n v="100"/>
    <s v="Sara Moyano"/>
    <x v="76"/>
    <x v="0"/>
    <x v="0"/>
    <x v="0"/>
  </r>
  <r>
    <n v="86"/>
    <s v="FILA_86"/>
    <s v="2017-08-25"/>
    <s v="126"/>
    <s v="2017 2017"/>
    <x v="0"/>
    <s v="02 - AUDITORIA DE DESEMPEÑO"/>
    <s v="Control Gestión"/>
    <s v="Gestión Contractual"/>
    <x v="24"/>
    <x v="62"/>
    <x v="73"/>
    <x v="0"/>
    <x v="84"/>
    <m/>
    <x v="77"/>
    <x v="78"/>
    <x v="0"/>
    <s v="2017-08-28"/>
    <x v="18"/>
    <n v="22.142857142857142"/>
    <n v="100"/>
    <n v="1"/>
    <n v="22.142857142857142"/>
    <n v="0"/>
    <n v="0"/>
    <s v="AC"/>
    <x v="1"/>
    <x v="3"/>
    <m/>
    <m/>
    <m/>
    <m/>
    <m/>
    <m/>
    <x v="0"/>
    <m/>
    <n v="100"/>
    <s v="Sara Moyano"/>
    <x v="77"/>
    <x v="0"/>
    <x v="0"/>
    <x v="0"/>
  </r>
  <r>
    <n v="87"/>
    <s v="FILA_87"/>
    <s v="2017-11-22"/>
    <s v="126"/>
    <s v="2017 2017"/>
    <x v="6"/>
    <s v="02 - AUDITORIA DE DESEMPEÑO"/>
    <s v="Control Gestión"/>
    <s v="Gestión Contractual"/>
    <x v="24"/>
    <x v="63"/>
    <x v="74"/>
    <x v="0"/>
    <x v="85"/>
    <m/>
    <x v="25"/>
    <x v="79"/>
    <x v="0"/>
    <s v="2017-11-22"/>
    <x v="19"/>
    <n v="22.714285714285715"/>
    <n v="100"/>
    <n v="1"/>
    <n v="22.714285714285715"/>
    <n v="0"/>
    <n v="0"/>
    <s v="AC"/>
    <x v="1"/>
    <x v="3"/>
    <m/>
    <m/>
    <m/>
    <m/>
    <m/>
    <m/>
    <x v="0"/>
    <m/>
    <n v="100"/>
    <s v="Sara Moyano"/>
    <x v="78"/>
    <x v="0"/>
    <x v="0"/>
    <x v="0"/>
  </r>
  <r>
    <n v="88"/>
    <s v="FILA_88"/>
    <s v="2017-11-22"/>
    <s v="126"/>
    <s v="2017 2017"/>
    <x v="6"/>
    <s v="02 - AUDITORIA DE DESEMPEÑO"/>
    <s v="Control Gestión"/>
    <s v="Gestión Contractual"/>
    <x v="25"/>
    <x v="64"/>
    <x v="75"/>
    <x v="0"/>
    <x v="86"/>
    <m/>
    <x v="78"/>
    <x v="80"/>
    <x v="0"/>
    <s v="2017-11-22"/>
    <x v="19"/>
    <n v="22.714285714285715"/>
    <n v="100"/>
    <n v="1"/>
    <n v="22.714285714285715"/>
    <n v="0"/>
    <n v="0"/>
    <s v="AC"/>
    <x v="1"/>
    <x v="3"/>
    <m/>
    <m/>
    <m/>
    <m/>
    <m/>
    <m/>
    <x v="0"/>
    <m/>
    <n v="100"/>
    <s v="Sara Moyano"/>
    <x v="79"/>
    <x v="0"/>
    <x v="0"/>
    <x v="0"/>
  </r>
  <r>
    <n v="89"/>
    <s v="FILA_89"/>
    <s v="2017-11-22"/>
    <s v="126"/>
    <s v="2017 2017"/>
    <x v="6"/>
    <s v="02 - AUDITORIA DE DESEMPEÑO"/>
    <s v="Control Gestión"/>
    <s v="Gestión Contractual"/>
    <x v="26"/>
    <x v="65"/>
    <x v="76"/>
    <x v="0"/>
    <x v="87"/>
    <m/>
    <x v="79"/>
    <x v="81"/>
    <x v="0"/>
    <s v="2017-11-22"/>
    <x v="19"/>
    <n v="22.714285714285715"/>
    <n v="100"/>
    <n v="1"/>
    <n v="22.714285714285715"/>
    <n v="0"/>
    <n v="0"/>
    <s v="AC"/>
    <x v="1"/>
    <x v="3"/>
    <m/>
    <m/>
    <m/>
    <m/>
    <m/>
    <m/>
    <x v="0"/>
    <m/>
    <n v="100"/>
    <s v="Sara Moyano"/>
    <x v="80"/>
    <x v="0"/>
    <x v="0"/>
    <x v="0"/>
  </r>
  <r>
    <n v="90"/>
    <s v="FILA_90"/>
    <s v="2017-08-25"/>
    <s v="126"/>
    <s v="2017 2017"/>
    <x v="0"/>
    <s v="02 - AUDITORIA DE DESEMPEÑO"/>
    <s v="Control Gestión"/>
    <s v="Gestión Contractual"/>
    <x v="27"/>
    <x v="66"/>
    <x v="77"/>
    <x v="0"/>
    <x v="84"/>
    <m/>
    <x v="77"/>
    <x v="82"/>
    <x v="0"/>
    <s v="2017-08-28"/>
    <x v="18"/>
    <n v="22.142857142857142"/>
    <n v="100"/>
    <n v="1"/>
    <n v="22.142857142857142"/>
    <n v="0"/>
    <n v="0"/>
    <s v="AC"/>
    <x v="1"/>
    <x v="3"/>
    <m/>
    <m/>
    <m/>
    <m/>
    <m/>
    <m/>
    <x v="0"/>
    <m/>
    <n v="100"/>
    <s v="Sara Moyano"/>
    <x v="81"/>
    <x v="0"/>
    <x v="0"/>
    <x v="0"/>
  </r>
  <r>
    <n v="91"/>
    <s v="FILA_91"/>
    <s v="2017-11-22"/>
    <s v="126"/>
    <s v="2017 2017"/>
    <x v="6"/>
    <s v="02 - AUDITORIA DE DESEMPEÑO"/>
    <s v="Control Gestión"/>
    <s v="Gestión Contractual"/>
    <x v="27"/>
    <x v="67"/>
    <x v="78"/>
    <x v="0"/>
    <x v="88"/>
    <m/>
    <x v="80"/>
    <x v="83"/>
    <x v="0"/>
    <s v="2017-11-22"/>
    <x v="19"/>
    <n v="22.714285714285715"/>
    <n v="100"/>
    <n v="1"/>
    <n v="22.714285714285715"/>
    <n v="0"/>
    <n v="0"/>
    <s v="AC"/>
    <x v="1"/>
    <x v="3"/>
    <m/>
    <m/>
    <m/>
    <m/>
    <m/>
    <m/>
    <x v="0"/>
    <m/>
    <n v="100"/>
    <s v="Sara Moyano"/>
    <x v="82"/>
    <x v="0"/>
    <x v="0"/>
    <x v="0"/>
  </r>
  <r>
    <n v="92"/>
    <s v="FILA_92"/>
    <s v="2017-08-25"/>
    <s v="126"/>
    <s v="2017 2017"/>
    <x v="0"/>
    <s v="02 - AUDITORIA DE DESEMPEÑO"/>
    <s v="Control Gestión"/>
    <s v="Gestión Contractual"/>
    <x v="29"/>
    <x v="68"/>
    <x v="79"/>
    <x v="0"/>
    <x v="89"/>
    <m/>
    <x v="81"/>
    <x v="84"/>
    <x v="0"/>
    <s v="2017-08-28"/>
    <x v="20"/>
    <n v="30.571428571428573"/>
    <n v="100"/>
    <n v="1"/>
    <n v="30.571428571428573"/>
    <n v="0"/>
    <n v="0"/>
    <s v="AC"/>
    <x v="1"/>
    <x v="3"/>
    <m/>
    <m/>
    <m/>
    <m/>
    <m/>
    <m/>
    <x v="0"/>
    <m/>
    <n v="100"/>
    <s v="Sara Moyano"/>
    <x v="83"/>
    <x v="0"/>
    <x v="0"/>
    <x v="0"/>
  </r>
  <r>
    <n v="93"/>
    <s v="FILA_93"/>
    <s v="2017-08-25"/>
    <s v="126"/>
    <s v="2017 2017"/>
    <x v="0"/>
    <s v="02 - AUDITORIA DE DESEMPEÑO"/>
    <s v="Control Gestión"/>
    <s v="Gestión Contractual"/>
    <x v="45"/>
    <x v="69"/>
    <x v="80"/>
    <x v="0"/>
    <x v="90"/>
    <m/>
    <x v="6"/>
    <x v="33"/>
    <x v="0"/>
    <s v="2017-08-28"/>
    <x v="18"/>
    <n v="22.142857142857142"/>
    <n v="100"/>
    <n v="1"/>
    <n v="22.142857142857142"/>
    <n v="0"/>
    <n v="0"/>
    <s v="AC"/>
    <x v="1"/>
    <x v="3"/>
    <m/>
    <m/>
    <m/>
    <m/>
    <m/>
    <m/>
    <x v="0"/>
    <m/>
    <n v="100"/>
    <s v="Sara Moyano"/>
    <x v="84"/>
    <x v="0"/>
    <x v="0"/>
    <x v="0"/>
  </r>
  <r>
    <n v="94"/>
    <s v="FILA_94"/>
    <d v="2018-09-18T00:00:00"/>
    <s v="126"/>
    <s v="2018 2018"/>
    <x v="8"/>
    <s v="01 - AUDITORIA DE REGULARIDAD"/>
    <m/>
    <m/>
    <x v="46"/>
    <x v="70"/>
    <x v="81"/>
    <x v="0"/>
    <x v="91"/>
    <s v=" "/>
    <x v="82"/>
    <x v="85"/>
    <x v="0"/>
    <d v="2018-10-01T00:00:00"/>
    <x v="14"/>
    <n v="50.142857142857146"/>
    <n v="100"/>
    <n v="1"/>
    <n v="50.142857142857146"/>
    <n v="0"/>
    <n v="0"/>
    <s v="AC"/>
    <x v="0"/>
    <x v="20"/>
    <m/>
    <m/>
    <m/>
    <m/>
    <m/>
    <m/>
    <x v="0"/>
    <m/>
    <n v="100"/>
    <s v="Miguel Pardo"/>
    <x v="85"/>
    <x v="0"/>
    <x v="0"/>
    <x v="0"/>
  </r>
  <r>
    <n v="95"/>
    <s v="FILA_95"/>
    <d v="2018-09-18T00:00:00"/>
    <s v="126"/>
    <s v="2018 2018"/>
    <x v="8"/>
    <s v="01 - AUDITORIA DE REGULARIDAD"/>
    <m/>
    <m/>
    <x v="46"/>
    <x v="70"/>
    <x v="82"/>
    <x v="1"/>
    <x v="92"/>
    <s v=" "/>
    <x v="83"/>
    <x v="86"/>
    <x v="0"/>
    <d v="2018-10-01T00:00:00"/>
    <x v="14"/>
    <n v="50.142857142857146"/>
    <n v="55.7"/>
    <n v="1"/>
    <n v="50.142857142857146"/>
    <n v="0"/>
    <n v="0"/>
    <s v="AC"/>
    <x v="0"/>
    <x v="20"/>
    <m/>
    <m/>
    <m/>
    <m/>
    <m/>
    <m/>
    <x v="0"/>
    <m/>
    <n v="55.7"/>
    <s v="Miguel Pardo"/>
    <x v="86"/>
    <x v="11"/>
    <x v="2"/>
    <x v="0"/>
  </r>
  <r>
    <n v="96"/>
    <s v="FILA_96"/>
    <d v="2018-09-18T00:00:00"/>
    <s v="126"/>
    <s v="2018 2018"/>
    <x v="8"/>
    <s v="01 - AUDITORIA DE REGULARIDAD"/>
    <m/>
    <m/>
    <x v="46"/>
    <x v="70"/>
    <x v="83"/>
    <x v="2"/>
    <x v="93"/>
    <s v=" "/>
    <x v="84"/>
    <x v="87"/>
    <x v="0"/>
    <d v="2018-10-01T00:00:00"/>
    <x v="14"/>
    <n v="50.142857142857146"/>
    <n v="25"/>
    <n v="1"/>
    <n v="50.142857142857146"/>
    <n v="0"/>
    <n v="0"/>
    <s v="AC"/>
    <x v="0"/>
    <x v="19"/>
    <m/>
    <m/>
    <m/>
    <m/>
    <m/>
    <m/>
    <x v="0"/>
    <m/>
    <n v="25"/>
    <s v="Miguel Pardo"/>
    <x v="87"/>
    <x v="8"/>
    <x v="2"/>
    <x v="0"/>
  </r>
  <r>
    <n v="97"/>
    <s v="FILA_97"/>
    <d v="2018-09-18T00:00:00"/>
    <s v="126"/>
    <s v="2018 2018"/>
    <x v="8"/>
    <s v="01 - AUDITORIA DE REGULARIDAD"/>
    <m/>
    <m/>
    <x v="46"/>
    <x v="70"/>
    <x v="83"/>
    <x v="3"/>
    <x v="94"/>
    <s v=" "/>
    <x v="85"/>
    <x v="88"/>
    <x v="0"/>
    <d v="2018-10-01T00:00:00"/>
    <x v="14"/>
    <n v="50.142857142857146"/>
    <n v="100"/>
    <n v="1"/>
    <n v="50.142857142857146"/>
    <n v="0"/>
    <n v="0"/>
    <s v="AC"/>
    <x v="0"/>
    <x v="2"/>
    <m/>
    <m/>
    <m/>
    <m/>
    <m/>
    <m/>
    <x v="0"/>
    <s v=" "/>
    <n v="100"/>
    <s v="Miguel Pardo"/>
    <x v="88"/>
    <x v="0"/>
    <x v="0"/>
    <x v="0"/>
  </r>
  <r>
    <n v="98"/>
    <s v="FILA_98"/>
    <d v="2018-09-18T00:00:00"/>
    <s v="126"/>
    <s v="2018 2018"/>
    <x v="8"/>
    <s v="01 - AUDITORIA DE REGULARIDAD"/>
    <s v="Control Financiero"/>
    <s v="Estados Contables"/>
    <x v="47"/>
    <x v="71"/>
    <x v="81"/>
    <x v="0"/>
    <x v="91"/>
    <m/>
    <x v="82"/>
    <x v="85"/>
    <x v="0"/>
    <d v="2018-10-01T00:00:00"/>
    <x v="14"/>
    <n v="50.142857142857146"/>
    <n v="100"/>
    <n v="1"/>
    <n v="50.142857142857146"/>
    <n v="0"/>
    <n v="0"/>
    <s v="AC"/>
    <x v="0"/>
    <x v="20"/>
    <m/>
    <m/>
    <m/>
    <m/>
    <m/>
    <m/>
    <x v="0"/>
    <m/>
    <n v="100"/>
    <s v="Miguel Pardo"/>
    <x v="85"/>
    <x v="0"/>
    <x v="0"/>
    <x v="0"/>
  </r>
  <r>
    <n v="99"/>
    <s v="FILA_99"/>
    <d v="2018-09-18T00:00:00"/>
    <s v="126"/>
    <s v="2018 2018"/>
    <x v="8"/>
    <s v="01 - AUDITORIA DE REGULARIDAD"/>
    <s v="Control Financiero"/>
    <s v="Estados Contables"/>
    <x v="47"/>
    <x v="71"/>
    <x v="84"/>
    <x v="1"/>
    <x v="95"/>
    <m/>
    <x v="83"/>
    <x v="89"/>
    <x v="0"/>
    <d v="2018-10-01T00:00:00"/>
    <x v="14"/>
    <n v="50.142857142857146"/>
    <n v="39.4"/>
    <n v="1"/>
    <n v="50.142857142857146"/>
    <n v="0"/>
    <n v="0"/>
    <s v="AC"/>
    <x v="0"/>
    <x v="20"/>
    <m/>
    <m/>
    <m/>
    <m/>
    <m/>
    <m/>
    <x v="0"/>
    <m/>
    <n v="39.4"/>
    <s v="Miguel Pardo"/>
    <x v="89"/>
    <x v="12"/>
    <x v="2"/>
    <x v="0"/>
  </r>
  <r>
    <n v="100"/>
    <s v="FILA_100"/>
    <d v="2018-09-18T00:00:00"/>
    <s v="126"/>
    <s v="2018 2018"/>
    <x v="8"/>
    <s v="01 - AUDITORIA DE REGULARIDAD"/>
    <s v="Control Financiero"/>
    <s v="Estados Contables"/>
    <x v="47"/>
    <x v="71"/>
    <x v="85"/>
    <x v="2"/>
    <x v="93"/>
    <m/>
    <x v="84"/>
    <x v="90"/>
    <x v="0"/>
    <d v="2018-10-01T00:00:00"/>
    <x v="14"/>
    <n v="50.142857142857146"/>
    <n v="25"/>
    <n v="1"/>
    <n v="50.142857142857146"/>
    <n v="0"/>
    <n v="0"/>
    <s v="AC"/>
    <x v="0"/>
    <x v="2"/>
    <m/>
    <m/>
    <m/>
    <m/>
    <m/>
    <m/>
    <x v="0"/>
    <s v=" "/>
    <n v="25"/>
    <s v="Miguel Pardo"/>
    <x v="87"/>
    <x v="8"/>
    <x v="2"/>
    <x v="0"/>
  </r>
  <r>
    <n v="101"/>
    <s v="FILA_101"/>
    <d v="2018-09-18T00:00:00"/>
    <s v="126"/>
    <s v="2018 2018"/>
    <x v="8"/>
    <s v="01 - AUDITORIA DE REGULARIDAD"/>
    <s v="Control Financiero"/>
    <s v="Estados Contables"/>
    <x v="48"/>
    <x v="72"/>
    <x v="81"/>
    <x v="0"/>
    <x v="91"/>
    <m/>
    <x v="82"/>
    <x v="91"/>
    <x v="0"/>
    <d v="2018-10-01T00:00:00"/>
    <x v="14"/>
    <n v="50.142857142857146"/>
    <n v="100"/>
    <n v="1"/>
    <n v="50.142857142857146"/>
    <n v="0"/>
    <n v="0"/>
    <s v="AC"/>
    <x v="0"/>
    <x v="20"/>
    <m/>
    <m/>
    <m/>
    <m/>
    <m/>
    <m/>
    <x v="0"/>
    <m/>
    <n v="100"/>
    <s v="Miguel Pardo"/>
    <x v="85"/>
    <x v="0"/>
    <x v="0"/>
    <x v="0"/>
  </r>
  <r>
    <n v="102"/>
    <s v="FILA_102"/>
    <d v="2018-09-18T00:00:00"/>
    <s v="126"/>
    <s v="2018 2018"/>
    <x v="8"/>
    <s v="01 - AUDITORIA DE REGULARIDAD"/>
    <s v="Control Financiero"/>
    <s v="Estados Contables"/>
    <x v="48"/>
    <x v="72"/>
    <x v="86"/>
    <x v="1"/>
    <x v="96"/>
    <m/>
    <x v="83"/>
    <x v="92"/>
    <x v="0"/>
    <d v="2018-10-01T00:00:00"/>
    <x v="14"/>
    <n v="50.142857142857146"/>
    <n v="80"/>
    <n v="1"/>
    <n v="50.142857142857146"/>
    <n v="0"/>
    <n v="0"/>
    <s v="AC"/>
    <x v="0"/>
    <x v="20"/>
    <m/>
    <m/>
    <m/>
    <m/>
    <m/>
    <m/>
    <x v="0"/>
    <m/>
    <n v="80"/>
    <s v="Miguel Pardo"/>
    <x v="90"/>
    <x v="13"/>
    <x v="2"/>
    <x v="0"/>
  </r>
  <r>
    <n v="103"/>
    <s v="FILA_103"/>
    <d v="2018-09-18T00:00:00"/>
    <s v="126"/>
    <s v="2018 2018"/>
    <x v="8"/>
    <s v="01 - AUDITORIA DE REGULARIDAD"/>
    <s v="Control Financiero"/>
    <s v="Estados Contables"/>
    <x v="48"/>
    <x v="72"/>
    <x v="87"/>
    <x v="2"/>
    <x v="97"/>
    <m/>
    <x v="84"/>
    <x v="87"/>
    <x v="0"/>
    <d v="2018-10-01T00:00:00"/>
    <x v="14"/>
    <n v="50.142857142857146"/>
    <n v="25"/>
    <n v="1"/>
    <n v="50.142857142857146"/>
    <n v="0"/>
    <n v="0"/>
    <s v="AC"/>
    <x v="0"/>
    <x v="2"/>
    <m/>
    <m/>
    <m/>
    <m/>
    <m/>
    <m/>
    <x v="0"/>
    <s v=" "/>
    <n v="25"/>
    <s v="Miguel Pardo"/>
    <x v="87"/>
    <x v="8"/>
    <x v="2"/>
    <x v="0"/>
  </r>
  <r>
    <n v="104"/>
    <s v="FILA_104"/>
    <d v="2018-09-18T00:00:00"/>
    <s v="126"/>
    <s v="2018 2018"/>
    <x v="8"/>
    <s v="01 - AUDITORIA DE REGULARIDAD"/>
    <s v="Control de Resultados"/>
    <s v="Planes programas y proyectos. Gestión Ambiental"/>
    <x v="49"/>
    <x v="73"/>
    <x v="88"/>
    <x v="0"/>
    <x v="98"/>
    <m/>
    <x v="86"/>
    <x v="93"/>
    <x v="11"/>
    <d v="2018-10-01T00:00:00"/>
    <x v="14"/>
    <n v="50.142857142857146"/>
    <n v="10"/>
    <n v="0.90909090909090906"/>
    <n v="45.584415584415588"/>
    <n v="0"/>
    <n v="0"/>
    <s v="AC"/>
    <x v="5"/>
    <x v="21"/>
    <m/>
    <m/>
    <m/>
    <m/>
    <m/>
    <m/>
    <x v="0"/>
    <m/>
    <n v="10"/>
    <s v="Francisco Romero"/>
    <x v="91"/>
    <x v="8"/>
    <x v="2"/>
    <x v="0"/>
  </r>
  <r>
    <n v="105"/>
    <s v="FILA_105"/>
    <d v="2018-09-18T00:00:00"/>
    <s v="126"/>
    <s v="2018 2018"/>
    <x v="8"/>
    <s v="01 - AUDITORIA DE REGULARIDAD"/>
    <s v="Control de Resultados"/>
    <s v="Planes programas y proyectos. Gestión Ambiental"/>
    <x v="49"/>
    <x v="73"/>
    <x v="88"/>
    <x v="1"/>
    <x v="99"/>
    <m/>
    <x v="87"/>
    <x v="94"/>
    <x v="11"/>
    <d v="2018-10-01T00:00:00"/>
    <x v="14"/>
    <n v="50.142857142857146"/>
    <n v="10"/>
    <n v="0.90909090909090906"/>
    <n v="45.584415584415588"/>
    <n v="0"/>
    <n v="0"/>
    <s v="AC"/>
    <x v="5"/>
    <x v="21"/>
    <m/>
    <m/>
    <m/>
    <m/>
    <m/>
    <m/>
    <x v="0"/>
    <m/>
    <n v="10"/>
    <s v="Francisco Romero"/>
    <x v="92"/>
    <x v="14"/>
    <x v="2"/>
    <x v="0"/>
  </r>
  <r>
    <n v="106"/>
    <s v="FILA_106"/>
    <d v="2018-09-18T00:00:00"/>
    <s v="126"/>
    <s v="2018 2018"/>
    <x v="8"/>
    <s v="01 - AUDITORIA DE REGULARIDAD"/>
    <s v="Control de Resultados"/>
    <s v="Planes programas y proyectos. Gestión Ambiental"/>
    <x v="49"/>
    <x v="73"/>
    <x v="88"/>
    <x v="2"/>
    <x v="100"/>
    <m/>
    <x v="88"/>
    <x v="95"/>
    <x v="9"/>
    <d v="2018-10-01T00:00:00"/>
    <x v="14"/>
    <n v="50.142857142857146"/>
    <n v="25"/>
    <n v="1"/>
    <n v="50.142857142857146"/>
    <n v="0"/>
    <n v="0"/>
    <s v="AC"/>
    <x v="5"/>
    <x v="17"/>
    <m/>
    <m/>
    <m/>
    <m/>
    <m/>
    <m/>
    <x v="0"/>
    <s v=" "/>
    <n v="25"/>
    <s v="Francisco Romero"/>
    <x v="93"/>
    <x v="8"/>
    <x v="2"/>
    <x v="0"/>
  </r>
  <r>
    <n v="107"/>
    <s v="FILA_107"/>
    <d v="2018-09-18T00:00:00"/>
    <s v="126"/>
    <s v="2018 2018"/>
    <x v="8"/>
    <s v="01 - AUDITORIA DE REGULARIDAD"/>
    <s v="Control de Resultados"/>
    <s v="Planes programas y proyectos. Gestión Ambiental"/>
    <x v="49"/>
    <x v="73"/>
    <x v="88"/>
    <x v="3"/>
    <x v="101"/>
    <m/>
    <x v="89"/>
    <x v="95"/>
    <x v="9"/>
    <d v="2018-10-01T00:00:00"/>
    <x v="14"/>
    <n v="50.142857142857146"/>
    <n v="10"/>
    <n v="1"/>
    <n v="50.142857142857146"/>
    <n v="0"/>
    <n v="0"/>
    <s v="AC"/>
    <x v="1"/>
    <x v="5"/>
    <m/>
    <m/>
    <m/>
    <m/>
    <m/>
    <m/>
    <x v="0"/>
    <s v=" "/>
    <n v="10"/>
    <s v="Sara Moyano"/>
    <x v="57"/>
    <x v="15"/>
    <x v="2"/>
    <x v="0"/>
  </r>
  <r>
    <n v="108"/>
    <s v="FILA_108"/>
    <d v="2018-09-18T00:00:00"/>
    <s v="126"/>
    <s v="2018 2018"/>
    <x v="8"/>
    <s v="01 - AUDITORIA DE REGULARIDAD"/>
    <s v="Control de Resultados"/>
    <s v="Planes programas y proyectos. Gestión Ambiental"/>
    <x v="49"/>
    <x v="73"/>
    <x v="88"/>
    <x v="4"/>
    <x v="102"/>
    <m/>
    <x v="90"/>
    <x v="95"/>
    <x v="11"/>
    <d v="2018-10-01T00:00:00"/>
    <x v="14"/>
    <n v="50.142857142857146"/>
    <n v="20"/>
    <n v="1"/>
    <n v="50.142857142857146"/>
    <n v="0"/>
    <n v="0"/>
    <s v="AC"/>
    <x v="1"/>
    <x v="22"/>
    <m/>
    <m/>
    <m/>
    <m/>
    <m/>
    <m/>
    <x v="0"/>
    <s v=" "/>
    <n v="20"/>
    <s v="Sara Moyano"/>
    <x v="94"/>
    <x v="16"/>
    <x v="2"/>
    <x v="0"/>
  </r>
  <r>
    <n v="109"/>
    <s v="FILA_109"/>
    <d v="2018-09-18T00:00:00"/>
    <s v="126"/>
    <s v="2018 2018"/>
    <x v="8"/>
    <s v="01 - AUDITORIA DE REGULARIDAD"/>
    <s v="Control de Gestión"/>
    <s v="Gestión Presupuestal"/>
    <x v="50"/>
    <x v="74"/>
    <x v="88"/>
    <x v="0"/>
    <x v="98"/>
    <m/>
    <x v="86"/>
    <x v="93"/>
    <x v="11"/>
    <d v="2018-10-01T00:00:00"/>
    <x v="14"/>
    <n v="50.142857142857146"/>
    <n v="10"/>
    <n v="0.90909090909090906"/>
    <n v="45.584415584415588"/>
    <n v="0"/>
    <n v="0"/>
    <s v="AC"/>
    <x v="5"/>
    <x v="21"/>
    <m/>
    <m/>
    <m/>
    <m/>
    <m/>
    <m/>
    <x v="0"/>
    <m/>
    <n v="10"/>
    <s v="Francisco Romero"/>
    <x v="95"/>
    <x v="8"/>
    <x v="2"/>
    <x v="0"/>
  </r>
  <r>
    <n v="110"/>
    <s v="FILA_110"/>
    <d v="2018-09-18T00:00:00"/>
    <s v="126"/>
    <s v="2018 2018"/>
    <x v="8"/>
    <s v="01 - AUDITORIA DE REGULARIDAD"/>
    <s v="Control de Gestión"/>
    <s v="Gestión Presupuestal"/>
    <x v="50"/>
    <x v="74"/>
    <x v="88"/>
    <x v="1"/>
    <x v="99"/>
    <m/>
    <x v="87"/>
    <x v="94"/>
    <x v="11"/>
    <d v="2018-10-01T00:00:00"/>
    <x v="14"/>
    <n v="50.142857142857146"/>
    <n v="10"/>
    <n v="0.90909090909090906"/>
    <n v="45.584415584415588"/>
    <n v="0"/>
    <n v="0"/>
    <s v="AC"/>
    <x v="5"/>
    <x v="21"/>
    <m/>
    <m/>
    <m/>
    <m/>
    <m/>
    <m/>
    <x v="0"/>
    <m/>
    <n v="10"/>
    <s v="Francisco Romero"/>
    <x v="96"/>
    <x v="14"/>
    <x v="2"/>
    <x v="0"/>
  </r>
  <r>
    <n v="111"/>
    <s v="FILA_111"/>
    <d v="2018-09-18T00:00:00"/>
    <s v="126"/>
    <s v="2018 2018"/>
    <x v="8"/>
    <s v="01 - AUDITORIA DE REGULARIDAD"/>
    <s v="Control de Gestión"/>
    <s v="Gestión Presupuestal"/>
    <x v="50"/>
    <x v="74"/>
    <x v="88"/>
    <x v="2"/>
    <x v="100"/>
    <m/>
    <x v="88"/>
    <x v="95"/>
    <x v="9"/>
    <d v="2018-10-01T00:00:00"/>
    <x v="14"/>
    <n v="50.142857142857146"/>
    <n v="25"/>
    <n v="1"/>
    <n v="50.142857142857146"/>
    <n v="0"/>
    <n v="0"/>
    <s v="AC"/>
    <x v="5"/>
    <x v="17"/>
    <m/>
    <m/>
    <m/>
    <m/>
    <m/>
    <m/>
    <x v="0"/>
    <s v=" "/>
    <n v="25"/>
    <s v="Francisco Romero"/>
    <x v="93"/>
    <x v="8"/>
    <x v="2"/>
    <x v="0"/>
  </r>
  <r>
    <n v="112"/>
    <s v="FILA_112"/>
    <d v="2018-09-18T00:00:00"/>
    <s v="126"/>
    <s v="2018 2018"/>
    <x v="8"/>
    <s v="01 - AUDITORIA DE REGULARIDAD"/>
    <s v="Control de Gestión"/>
    <s v="Gestión Presupuestal"/>
    <x v="50"/>
    <x v="74"/>
    <x v="88"/>
    <x v="3"/>
    <x v="101"/>
    <m/>
    <x v="89"/>
    <x v="95"/>
    <x v="9"/>
    <d v="2018-10-01T00:00:00"/>
    <x v="14"/>
    <n v="50.142857142857146"/>
    <n v="20"/>
    <n v="1"/>
    <n v="50.142857142857146"/>
    <n v="0"/>
    <n v="0"/>
    <s v="AC"/>
    <x v="1"/>
    <x v="5"/>
    <m/>
    <m/>
    <m/>
    <m/>
    <m/>
    <m/>
    <x v="0"/>
    <s v=" "/>
    <n v="20"/>
    <s v="Sara Moyano"/>
    <x v="57"/>
    <x v="16"/>
    <x v="2"/>
    <x v="0"/>
  </r>
  <r>
    <n v="113"/>
    <s v="FILA_113"/>
    <d v="2018-09-18T00:00:00"/>
    <s v="126"/>
    <s v="2018 2018"/>
    <x v="8"/>
    <s v="01 - AUDITORIA DE REGULARIDAD"/>
    <s v="Control de Gestión"/>
    <s v="Gestión Presupuestal"/>
    <x v="50"/>
    <x v="74"/>
    <x v="88"/>
    <x v="4"/>
    <x v="102"/>
    <m/>
    <x v="90"/>
    <x v="95"/>
    <x v="11"/>
    <d v="2018-10-01T00:00:00"/>
    <x v="14"/>
    <n v="50.142857142857146"/>
    <n v="20"/>
    <n v="1"/>
    <n v="50.142857142857146"/>
    <n v="0"/>
    <n v="0"/>
    <s v="AC"/>
    <x v="1"/>
    <x v="22"/>
    <m/>
    <m/>
    <m/>
    <m/>
    <m/>
    <m/>
    <x v="0"/>
    <s v=" "/>
    <n v="20"/>
    <s v="Sara Moyano"/>
    <x v="94"/>
    <x v="16"/>
    <x v="2"/>
    <x v="0"/>
  </r>
  <r>
    <n v="114"/>
    <s v="FILA_114"/>
    <d v="2018-09-18T00:00:00"/>
    <s v="126"/>
    <s v="2018 2018"/>
    <x v="8"/>
    <s v="01 - AUDITORIA DE REGULARIDAD"/>
    <s v="Control de Gestión"/>
    <s v="Control Fiscal Interno"/>
    <x v="51"/>
    <x v="75"/>
    <x v="89"/>
    <x v="0"/>
    <x v="103"/>
    <m/>
    <x v="91"/>
    <x v="96"/>
    <x v="0"/>
    <d v="2018-10-01T00:00:00"/>
    <x v="14"/>
    <n v="50.142857142857146"/>
    <n v="25"/>
    <n v="1"/>
    <n v="50.142857142857146"/>
    <n v="0"/>
    <n v="0"/>
    <s v="AC"/>
    <x v="5"/>
    <x v="21"/>
    <m/>
    <m/>
    <m/>
    <m/>
    <m/>
    <m/>
    <x v="0"/>
    <m/>
    <n v="25"/>
    <s v="Francisco Romero"/>
    <x v="97"/>
    <x v="8"/>
    <x v="2"/>
    <x v="0"/>
  </r>
  <r>
    <n v="115"/>
    <s v="FILA_115"/>
    <d v="2018-09-18T00:00:00"/>
    <s v="126"/>
    <s v="2018 2018"/>
    <x v="8"/>
    <s v="01 - AUDITORIA DE REGULARIDAD"/>
    <s v="Control de Gestión"/>
    <s v="Control Fiscal Interno"/>
    <x v="51"/>
    <x v="75"/>
    <x v="89"/>
    <x v="1"/>
    <x v="100"/>
    <m/>
    <x v="88"/>
    <x v="95"/>
    <x v="9"/>
    <d v="2018-10-01T00:00:00"/>
    <x v="14"/>
    <n v="50.142857142857146"/>
    <n v="25"/>
    <n v="1"/>
    <n v="50.142857142857146"/>
    <n v="0"/>
    <n v="0"/>
    <s v="AC"/>
    <x v="5"/>
    <x v="17"/>
    <m/>
    <m/>
    <m/>
    <m/>
    <m/>
    <m/>
    <x v="0"/>
    <s v=" "/>
    <n v="25"/>
    <s v="Francisco Romero"/>
    <x v="93"/>
    <x v="8"/>
    <x v="2"/>
    <x v="0"/>
  </r>
  <r>
    <n v="116"/>
    <s v="FILA_116"/>
    <d v="2018-09-18T00:00:00"/>
    <s v="126"/>
    <s v="2018 2018"/>
    <x v="8"/>
    <s v="01 - AUDITORIA DE REGULARIDAD"/>
    <s v="Control de Gestión"/>
    <s v="Control Fiscal Interno"/>
    <x v="51"/>
    <x v="75"/>
    <x v="89"/>
    <x v="2"/>
    <x v="101"/>
    <m/>
    <x v="89"/>
    <x v="95"/>
    <x v="9"/>
    <d v="2018-10-01T00:00:00"/>
    <x v="14"/>
    <n v="50.142857142857146"/>
    <n v="20"/>
    <n v="1"/>
    <n v="50.142857142857146"/>
    <n v="0"/>
    <n v="0"/>
    <s v="AC"/>
    <x v="1"/>
    <x v="5"/>
    <m/>
    <m/>
    <m/>
    <m/>
    <m/>
    <m/>
    <x v="0"/>
    <s v=" "/>
    <n v="20"/>
    <s v="Sara Moyano"/>
    <x v="57"/>
    <x v="16"/>
    <x v="2"/>
    <x v="0"/>
  </r>
  <r>
    <n v="117"/>
    <s v="FILA_117"/>
    <d v="2018-09-18T00:00:00"/>
    <s v="126"/>
    <s v="2018 2018"/>
    <x v="8"/>
    <s v="01 - AUDITORIA DE REGULARIDAD"/>
    <s v="Control de Gestión"/>
    <s v="Control Fiscal Interno"/>
    <x v="51"/>
    <x v="75"/>
    <x v="89"/>
    <x v="3"/>
    <x v="104"/>
    <m/>
    <x v="92"/>
    <x v="97"/>
    <x v="1"/>
    <d v="2018-10-01T00:00:00"/>
    <x v="16"/>
    <n v="38.857142857142854"/>
    <n v="100"/>
    <n v="1"/>
    <n v="38.857142857142854"/>
    <n v="0"/>
    <n v="0"/>
    <s v="AC"/>
    <x v="2"/>
    <x v="16"/>
    <m/>
    <m/>
    <m/>
    <m/>
    <m/>
    <m/>
    <x v="0"/>
    <s v=" "/>
    <n v="100"/>
    <s v="Francisco Romero"/>
    <x v="98"/>
    <x v="0"/>
    <x v="0"/>
    <x v="0"/>
  </r>
  <r>
    <n v="118"/>
    <s v="FILA_118"/>
    <d v="2018-09-18T00:00:00"/>
    <s v="126"/>
    <s v="2018 2018"/>
    <x v="8"/>
    <s v="01 - AUDITORIA DE REGULARIDAD"/>
    <s v="Control de Gestión"/>
    <s v="Control Fiscal Interno"/>
    <x v="51"/>
    <x v="75"/>
    <x v="89"/>
    <x v="4"/>
    <x v="105"/>
    <m/>
    <x v="93"/>
    <x v="98"/>
    <x v="0"/>
    <d v="2018-10-01T00:00:00"/>
    <x v="21"/>
    <n v="25.714285714285715"/>
    <n v="100"/>
    <n v="1"/>
    <n v="25.714285714285715"/>
    <n v="25.714285714285715"/>
    <n v="25.714285714285715"/>
    <s v="AC"/>
    <x v="2"/>
    <x v="16"/>
    <m/>
    <m/>
    <m/>
    <m/>
    <m/>
    <m/>
    <x v="0"/>
    <s v=" "/>
    <n v="100"/>
    <s v="Francisco Romero"/>
    <x v="99"/>
    <x v="0"/>
    <x v="0"/>
    <x v="0"/>
  </r>
  <r>
    <n v="119"/>
    <s v="FILA_119"/>
    <d v="2018-09-18T00:00:00"/>
    <s v="126"/>
    <s v="2018 2018"/>
    <x v="8"/>
    <s v="01 - AUDITORIA DE REGULARIDAD"/>
    <s v="Control de Gestión"/>
    <s v="Control Fiscal Interno"/>
    <x v="51"/>
    <x v="75"/>
    <x v="89"/>
    <x v="5"/>
    <x v="106"/>
    <m/>
    <x v="94"/>
    <x v="99"/>
    <x v="0"/>
    <d v="2018-10-01T00:00:00"/>
    <x v="21"/>
    <n v="25.714285714285715"/>
    <n v="100"/>
    <n v="1"/>
    <n v="25.714285714285715"/>
    <n v="25.714285714285715"/>
    <n v="25.714285714285715"/>
    <s v="AC"/>
    <x v="7"/>
    <x v="23"/>
    <m/>
    <m/>
    <m/>
    <m/>
    <m/>
    <m/>
    <x v="0"/>
    <s v=" "/>
    <n v="100"/>
    <s v="Francisco Romero"/>
    <x v="100"/>
    <x v="0"/>
    <x v="0"/>
    <x v="0"/>
  </r>
  <r>
    <n v="120"/>
    <s v="FILA_120"/>
    <d v="2018-12-19T00:00:00"/>
    <n v="126"/>
    <s v="2018 2018"/>
    <x v="9"/>
    <s v="02 - AUDITORIA DE DESEMPEÑO"/>
    <m/>
    <m/>
    <x v="20"/>
    <x v="76"/>
    <x v="90"/>
    <x v="0"/>
    <x v="107"/>
    <m/>
    <x v="95"/>
    <x v="100"/>
    <x v="0"/>
    <d v="2018-12-19T00:00:00"/>
    <x v="22"/>
    <n v="25.857142857142858"/>
    <n v="100"/>
    <n v="1"/>
    <n v="25.857142857142858"/>
    <n v="0"/>
    <n v="0"/>
    <s v="AC"/>
    <x v="4"/>
    <x v="15"/>
    <m/>
    <m/>
    <m/>
    <m/>
    <m/>
    <m/>
    <x v="0"/>
    <s v="Se solicita via correo electronico al enlace información de avance"/>
    <n v="100"/>
    <s v="Francisco Romero"/>
    <x v="101"/>
    <x v="0"/>
    <x v="0"/>
    <x v="0"/>
  </r>
  <r>
    <n v="121"/>
    <s v="FILA_121"/>
    <d v="2018-12-19T00:00:00"/>
    <n v="126"/>
    <s v="2018 2018"/>
    <x v="9"/>
    <s v="02 - AUDITORIA DE DESEMPEÑO"/>
    <m/>
    <m/>
    <x v="0"/>
    <x v="77"/>
    <x v="91"/>
    <x v="0"/>
    <x v="108"/>
    <m/>
    <x v="96"/>
    <x v="101"/>
    <x v="3"/>
    <d v="2019-02-01T00:00:00"/>
    <x v="23"/>
    <n v="45.571428571428569"/>
    <n v="0"/>
    <n v="0"/>
    <n v="0"/>
    <n v="0"/>
    <n v="0"/>
    <s v="AC"/>
    <x v="0"/>
    <x v="19"/>
    <m/>
    <m/>
    <m/>
    <m/>
    <m/>
    <m/>
    <x v="0"/>
    <m/>
    <n v="0"/>
    <s v="Miguel Pardo"/>
    <x v="102"/>
    <x v="7"/>
    <x v="2"/>
    <x v="0"/>
  </r>
  <r>
    <n v="122"/>
    <s v="FILA_122"/>
    <d v="2018-12-19T00:00:00"/>
    <n v="126"/>
    <s v="2018 2018"/>
    <x v="9"/>
    <s v="02 - AUDITORIA DE DESEMPEÑO"/>
    <m/>
    <m/>
    <x v="0"/>
    <x v="77"/>
    <x v="91"/>
    <x v="1"/>
    <x v="109"/>
    <m/>
    <x v="97"/>
    <x v="102"/>
    <x v="3"/>
    <d v="2019-02-01T00:00:00"/>
    <x v="23"/>
    <n v="45.571428571428569"/>
    <n v="0"/>
    <n v="0"/>
    <n v="0"/>
    <n v="0"/>
    <n v="0"/>
    <s v="AC"/>
    <x v="0"/>
    <x v="19"/>
    <m/>
    <m/>
    <m/>
    <m/>
    <m/>
    <m/>
    <x v="0"/>
    <m/>
    <n v="0"/>
    <s v="Miguel Pardo"/>
    <x v="102"/>
    <x v="7"/>
    <x v="2"/>
    <x v="0"/>
  </r>
  <r>
    <n v="123"/>
    <s v="FILA_123"/>
    <d v="2018-12-19T00:00:00"/>
    <n v="126"/>
    <s v="2018 2018"/>
    <x v="9"/>
    <s v="02 - AUDITORIA DE DESEMPEÑO"/>
    <m/>
    <m/>
    <x v="49"/>
    <x v="78"/>
    <x v="92"/>
    <x v="0"/>
    <x v="110"/>
    <m/>
    <x v="98"/>
    <x v="103"/>
    <x v="3"/>
    <d v="2019-02-01T00:00:00"/>
    <x v="23"/>
    <n v="45.571428571428569"/>
    <n v="0"/>
    <n v="0"/>
    <n v="0"/>
    <n v="0"/>
    <n v="0"/>
    <s v="AC"/>
    <x v="0"/>
    <x v="19"/>
    <m/>
    <m/>
    <m/>
    <m/>
    <m/>
    <m/>
    <x v="0"/>
    <m/>
    <n v="0"/>
    <s v="Miguel Pardo"/>
    <x v="102"/>
    <x v="7"/>
    <x v="2"/>
    <x v="0"/>
  </r>
  <r>
    <n v="124"/>
    <s v="FILA_124"/>
    <d v="2018-12-19T00:00:00"/>
    <n v="126"/>
    <s v="2018 2018"/>
    <x v="9"/>
    <s v="02 - AUDITORIA DE DESEMPEÑO"/>
    <m/>
    <m/>
    <x v="49"/>
    <x v="78"/>
    <x v="92"/>
    <x v="1"/>
    <x v="111"/>
    <m/>
    <x v="99"/>
    <x v="104"/>
    <x v="3"/>
    <d v="2019-02-01T00:00:00"/>
    <x v="23"/>
    <n v="45.571428571428569"/>
    <n v="0"/>
    <n v="0"/>
    <n v="0"/>
    <n v="0"/>
    <n v="0"/>
    <s v="AC"/>
    <x v="0"/>
    <x v="19"/>
    <m/>
    <m/>
    <m/>
    <m/>
    <m/>
    <m/>
    <x v="0"/>
    <m/>
    <n v="0"/>
    <s v="Miguel Pardo"/>
    <x v="102"/>
    <x v="7"/>
    <x v="2"/>
    <x v="0"/>
  </r>
  <r>
    <n v="125"/>
    <s v="FILA_125"/>
    <d v="2018-12-19T00:00:00"/>
    <n v="126"/>
    <s v="2018 2018"/>
    <x v="9"/>
    <s v="02 - AUDITORIA DE DESEMPEÑO"/>
    <m/>
    <m/>
    <x v="35"/>
    <x v="79"/>
    <x v="93"/>
    <x v="0"/>
    <x v="112"/>
    <m/>
    <x v="100"/>
    <x v="105"/>
    <x v="3"/>
    <d v="2019-02-01T00:00:00"/>
    <x v="23"/>
    <n v="45.571428571428569"/>
    <n v="0"/>
    <n v="0"/>
    <n v="0"/>
    <n v="0"/>
    <n v="0"/>
    <s v="AC"/>
    <x v="0"/>
    <x v="19"/>
    <m/>
    <m/>
    <m/>
    <m/>
    <m/>
    <m/>
    <x v="0"/>
    <m/>
    <n v="0"/>
    <s v="Miguel Pardo"/>
    <x v="102"/>
    <x v="7"/>
    <x v="2"/>
    <x v="0"/>
  </r>
  <r>
    <n v="126"/>
    <s v="FILA_126"/>
    <d v="2018-12-19T00:00:00"/>
    <n v="126"/>
    <s v="2018 2018"/>
    <x v="9"/>
    <s v="02 - AUDITORIA DE DESEMPEÑO"/>
    <m/>
    <m/>
    <x v="52"/>
    <x v="80"/>
    <x v="94"/>
    <x v="0"/>
    <x v="113"/>
    <m/>
    <x v="101"/>
    <x v="106"/>
    <x v="3"/>
    <d v="2019-02-01T00:00:00"/>
    <x v="23"/>
    <n v="45.571428571428569"/>
    <n v="15"/>
    <n v="0.15"/>
    <n v="6.8357142857142854"/>
    <n v="0"/>
    <n v="0"/>
    <s v="AC"/>
    <x v="1"/>
    <x v="3"/>
    <m/>
    <m/>
    <m/>
    <m/>
    <m/>
    <m/>
    <x v="0"/>
    <m/>
    <n v="15"/>
    <s v="Sara Moyano"/>
    <x v="56"/>
    <x v="17"/>
    <x v="2"/>
    <x v="0"/>
  </r>
  <r>
    <n v="127"/>
    <s v="FILA_127"/>
    <d v="2018-12-19T00:00:00"/>
    <n v="126"/>
    <s v="2018 2018"/>
    <x v="9"/>
    <s v="02 - AUDITORIA DE DESEMPEÑO"/>
    <m/>
    <m/>
    <x v="52"/>
    <x v="80"/>
    <x v="94"/>
    <x v="1"/>
    <x v="114"/>
    <m/>
    <x v="102"/>
    <x v="107"/>
    <x v="3"/>
    <d v="2019-02-01T00:00:00"/>
    <x v="23"/>
    <n v="45.571428571428569"/>
    <n v="10"/>
    <n v="0.1"/>
    <n v="4.5571428571428569"/>
    <n v="0"/>
    <n v="0"/>
    <s v="AC"/>
    <x v="1"/>
    <x v="3"/>
    <m/>
    <m/>
    <m/>
    <m/>
    <m/>
    <m/>
    <x v="0"/>
    <m/>
    <n v="10"/>
    <s v="Sara Moyano"/>
    <x v="56"/>
    <x v="15"/>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FA3C325-4D06-49B2-ACAF-DF881FA13730}" name="TablaDinámica1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98:J211"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multipleItemSelectionAllowed="1" showAll="0" defaultSubtotal="0">
      <items count="53">
        <item h="1" x="6"/>
        <item h="1" x="7"/>
        <item h="1" x="8"/>
        <item h="1" x="9"/>
        <item h="1" x="42"/>
        <item h="1" x="10"/>
        <item h="1" x="43"/>
        <item h="1" x="44"/>
        <item h="1" x="11"/>
        <item h="1" x="12"/>
        <item h="1" sd="0" x="20"/>
        <item x="51"/>
        <item h="1" x="33"/>
        <item h="1" x="0"/>
        <item h="1" x="13"/>
        <item h="1" x="1"/>
        <item h="1" x="34"/>
        <item h="1" x="30"/>
        <item h="1" x="39"/>
        <item h="1" x="31"/>
        <item h="1" x="32"/>
        <item h="1" x="2"/>
        <item x="50"/>
        <item h="1" x="3"/>
        <item h="1" x="23"/>
        <item h="1" x="4"/>
        <item h="1" x="5"/>
        <item h="1" x="14"/>
        <item h="1" x="15"/>
        <item h="1" x="24"/>
        <item h="1" x="49"/>
        <item h="1" x="16"/>
        <item h="1" x="35"/>
        <item h="1" x="40"/>
        <item h="1" x="36"/>
        <item h="1" x="38"/>
        <item h="1" x="41"/>
        <item h="1" x="17"/>
        <item h="1" x="18"/>
        <item h="1" x="25"/>
        <item h="1" x="52"/>
        <item h="1" x="26"/>
        <item h="1" x="21"/>
        <item h="1" x="27"/>
        <item h="1" x="28"/>
        <item h="1" x="29"/>
        <item h="1" x="45"/>
        <item h="1" x="47"/>
        <item h="1" x="48"/>
        <item h="1" x="46"/>
        <item h="1" x="19"/>
        <item h="1" x="22"/>
        <item h="1"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axis="axisPage" compact="0" outline="0" showAll="0">
      <items count="96">
        <item x="22"/>
        <item x="12"/>
        <item x="91"/>
        <item x="36"/>
        <item x="74"/>
        <item x="88"/>
        <item x="10"/>
        <item x="20"/>
        <item x="63"/>
        <item x="49"/>
        <item x="25"/>
        <item x="90"/>
        <item x="54"/>
        <item x="57"/>
        <item x="55"/>
        <item x="80"/>
        <item x="7"/>
        <item x="46"/>
        <item x="11"/>
        <item x="28"/>
        <item x="8"/>
        <item x="29"/>
        <item x="23"/>
        <item x="81"/>
        <item x="43"/>
        <item x="48"/>
        <item x="66"/>
        <item x="84"/>
        <item x="87"/>
        <item x="82"/>
        <item x="85"/>
        <item x="86"/>
        <item x="83"/>
        <item x="67"/>
        <item x="68"/>
        <item x="50"/>
        <item x="35"/>
        <item x="32"/>
        <item x="17"/>
        <item x="26"/>
        <item x="31"/>
        <item x="92"/>
        <item x="69"/>
        <item x="65"/>
        <item x="44"/>
        <item x="40"/>
        <item x="71"/>
        <item x="18"/>
        <item x="42"/>
        <item x="70"/>
        <item x="21"/>
        <item x="19"/>
        <item x="39"/>
        <item x="77"/>
        <item x="14"/>
        <item x="24"/>
        <item x="73"/>
        <item x="1"/>
        <item x="79"/>
        <item x="9"/>
        <item x="64"/>
        <item x="6"/>
        <item x="5"/>
        <item x="3"/>
        <item x="4"/>
        <item x="0"/>
        <item x="16"/>
        <item x="2"/>
        <item x="94"/>
        <item x="37"/>
        <item x="93"/>
        <item x="89"/>
        <item x="52"/>
        <item x="30"/>
        <item x="56"/>
        <item x="27"/>
        <item x="76"/>
        <item x="62"/>
        <item x="45"/>
        <item x="47"/>
        <item x="15"/>
        <item x="61"/>
        <item x="60"/>
        <item x="59"/>
        <item x="58"/>
        <item x="34"/>
        <item x="41"/>
        <item x="78"/>
        <item x="13"/>
        <item x="51"/>
        <item x="38"/>
        <item x="72"/>
        <item x="53"/>
        <item x="75"/>
        <item x="33"/>
        <item t="default"/>
      </items>
    </pivotField>
    <pivotField axis="axisRow" compact="0" outline="0" showAll="0" defaultSubtotal="0">
      <items count="6">
        <item x="0"/>
        <item x="1"/>
        <item x="2"/>
        <item x="3"/>
        <item sd="0"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compact="0" outline="0" showAll="0" defaultSubtotal="0"/>
    <pivotField axis="axisRow" compact="0" outline="0" showAll="0" defaultSubtotal="0">
      <items count="108">
        <item x="61"/>
        <item x="62"/>
        <item x="66"/>
        <item x="89"/>
        <item x="92"/>
        <item x="86"/>
        <item x="16"/>
        <item x="47"/>
        <item x="97"/>
        <item x="31"/>
        <item x="14"/>
        <item x="21"/>
        <item x="15"/>
        <item x="12"/>
        <item x="13"/>
        <item x="5"/>
        <item x="9"/>
        <item x="73"/>
        <item x="42"/>
        <item x="44"/>
        <item x="28"/>
        <item x="98"/>
        <item x="11"/>
        <item x="77"/>
        <item x="0"/>
        <item x="99"/>
        <item x="53"/>
        <item x="8"/>
        <item x="55"/>
        <item x="35"/>
        <item x="19"/>
        <item x="60"/>
        <item x="24"/>
        <item x="50"/>
        <item x="84"/>
        <item x="68"/>
        <item x="64"/>
        <item x="46"/>
        <item x="67"/>
        <item x="104"/>
        <item x="59"/>
        <item x="27"/>
        <item x="80"/>
        <item x="81"/>
        <item x="106"/>
        <item x="103"/>
        <item x="101"/>
        <item x="102"/>
        <item x="39"/>
        <item x="23"/>
        <item x="10"/>
        <item x="52"/>
        <item x="41"/>
        <item x="105"/>
        <item x="107"/>
        <item x="26"/>
        <item x="88"/>
        <item x="63"/>
        <item x="40"/>
        <item x="38"/>
        <item x="83"/>
        <item x="79"/>
        <item x="25"/>
        <item x="65"/>
        <item x="93"/>
        <item x="49"/>
        <item x="48"/>
        <item x="94"/>
        <item x="18"/>
        <item x="1"/>
        <item x="51"/>
        <item x="37"/>
        <item x="17"/>
        <item x="32"/>
        <item x="34"/>
        <item x="29"/>
        <item x="43"/>
        <item x="45"/>
        <item x="96"/>
        <item x="100"/>
        <item x="6"/>
        <item x="58"/>
        <item x="33"/>
        <item x="56"/>
        <item x="54"/>
        <item x="3"/>
        <item x="74"/>
        <item x="91"/>
        <item x="85"/>
        <item x="75"/>
        <item x="76"/>
        <item x="71"/>
        <item x="4"/>
        <item x="70"/>
        <item x="22"/>
        <item x="57"/>
        <item x="72"/>
        <item x="90"/>
        <item x="87"/>
        <item x="30"/>
        <item x="95"/>
        <item x="36"/>
        <item x="82"/>
        <item x="78"/>
        <item x="2"/>
        <item x="7"/>
        <item x="69"/>
        <item x="20"/>
      </items>
    </pivotField>
    <pivotField compact="0" outline="0" showAll="0" defaultSubtotal="0"/>
    <pivotField compact="0" outline="0" showAll="0"/>
    <pivotField axis="axisRow" compact="0" outline="0" showAll="0" defaultSubtotal="0">
      <items count="25">
        <item x="18"/>
        <item x="20"/>
        <item x="17"/>
        <item x="19"/>
        <item x="5"/>
        <item x="6"/>
        <item x="9"/>
        <item x="4"/>
        <item x="8"/>
        <item x="7"/>
        <item x="3"/>
        <item x="2"/>
        <item x="10"/>
        <item x="11"/>
        <item x="1"/>
        <item x="0"/>
        <item m="1" x="24"/>
        <item x="13"/>
        <item x="12"/>
        <item x="21"/>
        <item x="15"/>
        <item x="22"/>
        <item x="16"/>
        <item x="14"/>
        <item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1">
        <item x="74"/>
        <item x="7"/>
        <item x="13"/>
        <item x="2"/>
        <item x="11"/>
        <item x="90"/>
        <item x="101"/>
        <item x="60"/>
        <item x="59"/>
        <item x="58"/>
        <item x="38"/>
        <item x="72"/>
        <item m="1" x="105"/>
        <item x="85"/>
        <item x="27"/>
        <item x="1"/>
        <item x="102"/>
        <item x="62"/>
        <item x="61"/>
        <item x="8"/>
        <item x="75"/>
        <item x="49"/>
        <item x="46"/>
        <item x="45"/>
        <item x="48"/>
        <item x="50"/>
        <item x="57"/>
        <item x="99"/>
        <item x="66"/>
        <item x="96"/>
        <item x="98"/>
        <item x="92"/>
        <item x="73"/>
        <item x="56"/>
        <item x="24"/>
        <item x="41"/>
        <item x="65"/>
        <item x="94"/>
        <item x="67"/>
        <item x="93"/>
        <item x="34"/>
        <item x="47"/>
        <item x="64"/>
        <item x="63"/>
        <item x="22"/>
        <item x="88"/>
        <item m="1" x="106"/>
        <item x="71"/>
        <item x="68"/>
        <item x="69"/>
        <item x="87"/>
        <item m="1" x="104"/>
        <item m="1" x="107"/>
        <item m="1" x="103"/>
        <item m="1" x="108"/>
        <item x="14"/>
        <item x="9"/>
        <item x="78"/>
        <item x="77"/>
        <item x="83"/>
        <item x="3"/>
        <item x="53"/>
        <item x="30"/>
        <item x="51"/>
        <item x="76"/>
        <item x="5"/>
        <item x="18"/>
        <item x="36"/>
        <item x="4"/>
        <item x="31"/>
        <item x="54"/>
        <item x="25"/>
        <item x="29"/>
        <item x="26"/>
        <item x="70"/>
        <item m="1" x="109"/>
        <item x="52"/>
        <item x="28"/>
        <item x="55"/>
        <item x="35"/>
        <item x="44"/>
        <item x="79"/>
        <item x="12"/>
        <item x="84"/>
        <item x="82"/>
        <item x="81"/>
        <item x="23"/>
        <item x="80"/>
        <item x="42"/>
        <item x="16"/>
        <item x="37"/>
        <item x="33"/>
        <item x="32"/>
        <item x="10"/>
        <item x="91"/>
        <item x="97"/>
        <item x="95"/>
        <item x="40"/>
        <item x="21"/>
        <item x="89"/>
        <item x="86"/>
        <item x="20"/>
        <item x="0"/>
        <item x="100"/>
        <item x="6"/>
        <item x="15"/>
        <item x="17"/>
        <item x="19"/>
        <item x="39"/>
        <item x="43"/>
        <item t="default"/>
      </items>
    </pivotField>
    <pivotField compact="0" outline="0" showAll="0"/>
    <pivotField compact="0" outline="0" showAll="0"/>
    <pivotField compact="0" outline="0" multipleItemSelectionAllowed="1" showAll="0"/>
  </pivotFields>
  <rowFields count="9">
    <field x="9"/>
    <field x="28"/>
    <field x="5"/>
    <field x="10"/>
    <field x="12"/>
    <field x="13"/>
    <field x="16"/>
    <field x="19"/>
    <field x="39"/>
  </rowFields>
  <rowItems count="12">
    <i>
      <x v="11"/>
      <x v="7"/>
      <x v="2"/>
      <x v="43"/>
      <x v="2"/>
      <x v="113"/>
      <x v="100"/>
      <x v="23"/>
      <x v="26"/>
    </i>
    <i r="1">
      <x v="12"/>
      <x v="2"/>
      <x v="43"/>
      <x v="3"/>
      <x v="64"/>
      <x v="8"/>
      <x v="22"/>
      <x v="30"/>
    </i>
    <i r="4">
      <x v="4"/>
    </i>
    <i r="1">
      <x v="13"/>
      <x v="2"/>
      <x v="43"/>
      <x/>
      <x v="56"/>
      <x v="78"/>
      <x v="23"/>
      <x v="95"/>
    </i>
    <i r="1">
      <x v="14"/>
      <x v="2"/>
      <x v="43"/>
      <x v="5"/>
      <x v="85"/>
      <x v="25"/>
      <x v="19"/>
      <x v="103"/>
    </i>
    <i r="1">
      <x v="26"/>
      <x v="2"/>
      <x v="43"/>
      <x v="1"/>
      <x v="114"/>
      <x v="100"/>
      <x v="23"/>
      <x v="39"/>
    </i>
    <i>
      <x v="22"/>
      <x v="7"/>
      <x v="2"/>
      <x v="5"/>
      <x v="3"/>
      <x v="113"/>
      <x v="100"/>
      <x v="23"/>
      <x v="26"/>
    </i>
    <i r="1">
      <x v="13"/>
      <x v="2"/>
      <x v="5"/>
      <x/>
      <x v="67"/>
      <x v="64"/>
      <x v="23"/>
      <x v="96"/>
    </i>
    <i r="4">
      <x v="1"/>
      <x v="76"/>
      <x v="67"/>
      <x v="23"/>
      <x v="29"/>
    </i>
    <i r="1">
      <x v="22"/>
      <x v="2"/>
      <x v="5"/>
      <x v="4"/>
    </i>
    <i r="1">
      <x v="26"/>
      <x v="2"/>
      <x v="5"/>
      <x v="2"/>
      <x v="114"/>
      <x v="100"/>
      <x v="23"/>
      <x v="39"/>
    </i>
    <i t="grand">
      <x/>
    </i>
  </rowItems>
  <colItems count="1">
    <i/>
  </colItems>
  <pageFields count="1">
    <pageField fld="11" hier="-1"/>
  </pageFields>
  <dataFields count="1">
    <dataField name="Cuenta de COD_FILA" fld="1" subtotal="count" baseField="0" baseItem="0"/>
  </dataFields>
  <formats count="8">
    <format dxfId="8">
      <pivotArea dataOnly="0" labelOnly="1" outline="0" fieldPosition="0">
        <references count="4">
          <reference field="5" count="1" selected="0">
            <x v="2"/>
          </reference>
          <reference field="9" count="1" selected="0">
            <x v="11"/>
          </reference>
          <reference field="10" count="1">
            <x v="43"/>
          </reference>
          <reference field="28" count="1" selected="0">
            <x v="7"/>
          </reference>
        </references>
      </pivotArea>
    </format>
    <format dxfId="7">
      <pivotArea dataOnly="0" labelOnly="1" outline="0" fieldPosition="0">
        <references count="4">
          <reference field="5" count="1" selected="0">
            <x v="2"/>
          </reference>
          <reference field="9" count="1" selected="0">
            <x v="22"/>
          </reference>
          <reference field="10" count="1">
            <x v="5"/>
          </reference>
          <reference field="28" count="1" selected="0">
            <x v="7"/>
          </reference>
        </references>
      </pivotArea>
    </format>
    <format dxfId="6">
      <pivotArea dataOnly="0" labelOnly="1" outline="0" fieldPosition="0">
        <references count="4">
          <reference field="5" count="1" selected="0">
            <x v="2"/>
          </reference>
          <reference field="9" count="1" selected="0">
            <x v="11"/>
          </reference>
          <reference field="10" count="1">
            <x v="43"/>
          </reference>
          <reference field="28" count="1" selected="0">
            <x v="12"/>
          </reference>
        </references>
      </pivotArea>
    </format>
    <format dxfId="5">
      <pivotArea dataOnly="0" labelOnly="1" outline="0" fieldPosition="0">
        <references count="4">
          <reference field="5" count="1" selected="0">
            <x v="2"/>
          </reference>
          <reference field="9" count="1" selected="0">
            <x v="22"/>
          </reference>
          <reference field="10" count="1">
            <x v="5"/>
          </reference>
          <reference field="28" count="1" selected="0">
            <x v="13"/>
          </reference>
        </references>
      </pivotArea>
    </format>
    <format dxfId="4">
      <pivotArea dataOnly="0" labelOnly="1" outline="0" fieldPosition="0">
        <references count="4">
          <reference field="5" count="1" selected="0">
            <x v="2"/>
          </reference>
          <reference field="9" count="1" selected="0">
            <x v="11"/>
          </reference>
          <reference field="10" count="1">
            <x v="43"/>
          </reference>
          <reference field="28" count="1" selected="0">
            <x v="14"/>
          </reference>
        </references>
      </pivotArea>
    </format>
    <format dxfId="3">
      <pivotArea dataOnly="0" labelOnly="1" outline="0" fieldPosition="0">
        <references count="4">
          <reference field="5" count="1" selected="0">
            <x v="2"/>
          </reference>
          <reference field="9" count="1" selected="0">
            <x v="22"/>
          </reference>
          <reference field="10" count="1">
            <x v="5"/>
          </reference>
          <reference field="28" count="1" selected="0">
            <x v="22"/>
          </reference>
        </references>
      </pivotArea>
    </format>
    <format dxfId="2">
      <pivotArea dataOnly="0" labelOnly="1" outline="0" fieldPosition="0">
        <references count="4">
          <reference field="5" count="1" selected="0">
            <x v="2"/>
          </reference>
          <reference field="9" count="1" selected="0">
            <x v="11"/>
          </reference>
          <reference field="10" count="1">
            <x v="43"/>
          </reference>
          <reference field="28" count="1" selected="0">
            <x v="26"/>
          </reference>
        </references>
      </pivotArea>
    </format>
    <format dxfId="1">
      <pivotArea dataOnly="0" labelOnly="1" outline="0" fieldPosition="0">
        <references count="4">
          <reference field="5" count="1" selected="0">
            <x v="2"/>
          </reference>
          <reference field="9" count="1" selected="0">
            <x v="22"/>
          </reference>
          <reference field="10" count="1">
            <x v="5"/>
          </reference>
          <reference field="28" count="1" selected="0">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BB31589-A8E0-4C5C-8059-6A12953D8133}" name="TablaDinámica2"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52:G161" firstHeaderRow="2" firstDataRow="2" firstDataCol="6" rowPageCount="3" colPageCount="1"/>
  <pivotFields count="43">
    <pivotField compact="0" outline="0" showAll="0"/>
    <pivotField dataField="1" compact="0" outline="0" showAll="0"/>
    <pivotField compact="0" outline="0" showAll="0"/>
    <pivotField compact="0" outline="0" showAll="0"/>
    <pivotField compact="0" outline="0" showAll="0" defaultSubtota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name="SEGUIMIENTO OCI" axis="axisPage" compact="0" outline="0" multipleItemSelectionAllowed="1" showAll="0" defaultSubtotal="0">
      <items count="3">
        <item h="1" m="1" x="2"/>
        <item h="1" x="0"/>
        <item x="1"/>
      </items>
    </pivotField>
    <pivotField compact="0" outline="0" showAll="0"/>
    <pivotField compact="0" outline="0" showAll="0"/>
    <pivotField compact="0" outline="0" multipleItemSelectionAllowed="1" showAll="0"/>
    <pivotField compact="0" outline="0" showAll="0"/>
    <pivotField axis="axisRow" compact="0" outline="0" showAll="0" defaultSubtotal="0">
      <items count="24">
        <item x="7"/>
        <item m="1" x="20"/>
        <item m="1" x="22"/>
        <item x="5"/>
        <item m="1" x="18"/>
        <item x="3"/>
        <item x="13"/>
        <item x="4"/>
        <item m="1" x="23"/>
        <item x="2"/>
        <item m="1" x="19"/>
        <item x="0"/>
        <item m="1" x="21"/>
        <item x="6"/>
        <item x="1"/>
        <item x="8"/>
        <item x="9"/>
        <item x="10"/>
        <item x="11"/>
        <item x="12"/>
        <item x="14"/>
        <item x="15"/>
        <item x="16"/>
        <item x="17"/>
      </items>
    </pivotField>
    <pivotField axis="axisPage" compact="0" outline="0" multipleItemSelectionAllowed="1" showAll="0">
      <items count="5">
        <item x="0"/>
        <item x="2"/>
        <item m="1" x="3"/>
        <item x="1"/>
        <item t="default"/>
      </items>
    </pivotField>
    <pivotField compact="0" outline="0" showAll="0"/>
  </pivotFields>
  <rowFields count="6">
    <field x="28"/>
    <field x="5"/>
    <field x="9"/>
    <field x="12"/>
    <field x="40"/>
    <field x="13"/>
  </rowFields>
  <rowItems count="8">
    <i>
      <x v="6"/>
      <x/>
      <x v="8"/>
      <x v="1"/>
      <x v="14"/>
      <x v="74"/>
    </i>
    <i>
      <x v="7"/>
      <x v="5"/>
      <x v="39"/>
      <x v="1"/>
      <x v="9"/>
      <x v="109"/>
    </i>
    <i>
      <x v="14"/>
      <x v="5"/>
      <x v="23"/>
      <x/>
      <x v="11"/>
      <x v="60"/>
    </i>
    <i>
      <x v="16"/>
      <x v="1"/>
      <x v="51"/>
      <x/>
      <x v="11"/>
      <x v="14"/>
    </i>
    <i>
      <x v="19"/>
      <x/>
      <x v="9"/>
      <x/>
      <x v="11"/>
      <x v="12"/>
    </i>
    <i>
      <x v="23"/>
      <x v="5"/>
      <x v="13"/>
      <x v="2"/>
      <x v="11"/>
      <x v="5"/>
    </i>
    <i r="2">
      <x v="39"/>
      <x v="2"/>
      <x v="11"/>
      <x v="6"/>
    </i>
    <i t="grand">
      <x/>
    </i>
  </rowItems>
  <colItems count="1">
    <i/>
  </colItems>
  <pageFields count="3">
    <pageField fld="19" hier="-1"/>
    <pageField fld="35" hier="-1"/>
    <pageField fld="41" hier="-1"/>
  </pageFields>
  <dataFields count="1">
    <dataField name="Cuenta de COD_FILA" fld="1" subtotal="count" baseField="0" baseItem="0"/>
  </dataFields>
  <formats count="63">
    <format dxfId="495">
      <pivotArea dataOnly="0" labelOnly="1" outline="0" fieldPosition="0">
        <references count="3">
          <reference field="9" count="1" selected="0">
            <x v="8"/>
          </reference>
          <reference field="28" count="1" selected="0">
            <x v="6"/>
          </reference>
          <reference field="40" count="1">
            <x v="6"/>
          </reference>
        </references>
      </pivotArea>
    </format>
    <format dxfId="494">
      <pivotArea dataOnly="0" labelOnly="1" outline="0" fieldPosition="0">
        <references count="3">
          <reference field="9" count="1" selected="0">
            <x v="39"/>
          </reference>
          <reference field="28" count="1" selected="0">
            <x v="7"/>
          </reference>
          <reference field="40" count="1">
            <x v="9"/>
          </reference>
        </references>
      </pivotArea>
    </format>
    <format dxfId="493">
      <pivotArea dataOnly="0" labelOnly="1" outline="0" fieldPosition="0">
        <references count="3">
          <reference field="9" count="1" selected="0">
            <x v="23"/>
          </reference>
          <reference field="28" count="1" selected="0">
            <x v="14"/>
          </reference>
          <reference field="40" count="1">
            <x v="11"/>
          </reference>
        </references>
      </pivotArea>
    </format>
    <format dxfId="492">
      <pivotArea dataOnly="0" labelOnly="1" outline="0" fieldPosition="0">
        <references count="3">
          <reference field="9" count="1" selected="0">
            <x v="51"/>
          </reference>
          <reference field="28" count="1" selected="0">
            <x v="16"/>
          </reference>
          <reference field="40" count="1">
            <x v="12"/>
          </reference>
        </references>
      </pivotArea>
    </format>
    <format dxfId="491">
      <pivotArea dataOnly="0" labelOnly="1" outline="0" fieldPosition="0">
        <references count="3">
          <reference field="9" count="1" selected="0">
            <x v="9"/>
          </reference>
          <reference field="28" count="1" selected="0">
            <x v="19"/>
          </reference>
          <reference field="40" count="1">
            <x v="10"/>
          </reference>
        </references>
      </pivotArea>
    </format>
    <format dxfId="490">
      <pivotArea dataOnly="0" labelOnly="1" outline="0" fieldPosition="0">
        <references count="3">
          <reference field="9" count="1" selected="0">
            <x v="13"/>
          </reference>
          <reference field="28" count="1" selected="0">
            <x v="23"/>
          </reference>
          <reference field="40" count="1">
            <x v="11"/>
          </reference>
        </references>
      </pivotArea>
    </format>
    <format dxfId="489">
      <pivotArea field="12" type="button" dataOnly="0" labelOnly="1" outline="0" axis="axisRow" fieldPosition="3"/>
    </format>
    <format dxfId="488">
      <pivotArea field="40" type="button" dataOnly="0" labelOnly="1" outline="0" axis="axisRow" fieldPosition="4"/>
    </format>
    <format dxfId="487">
      <pivotArea dataOnly="0" labelOnly="1" outline="0" fieldPosition="0">
        <references count="3">
          <reference field="9" count="1" selected="0">
            <x v="8"/>
          </reference>
          <reference field="12" count="1">
            <x v="1"/>
          </reference>
          <reference field="28" count="1" selected="0">
            <x v="6"/>
          </reference>
        </references>
      </pivotArea>
    </format>
    <format dxfId="486">
      <pivotArea dataOnly="0" labelOnly="1" outline="0" fieldPosition="0">
        <references count="3">
          <reference field="9" count="1" selected="0">
            <x v="23"/>
          </reference>
          <reference field="12" count="1">
            <x v="0"/>
          </reference>
          <reference field="28" count="1" selected="0">
            <x v="14"/>
          </reference>
        </references>
      </pivotArea>
    </format>
    <format dxfId="485">
      <pivotArea dataOnly="0" labelOnly="1" outline="0" fieldPosition="0">
        <references count="3">
          <reference field="9" count="1" selected="0">
            <x v="13"/>
          </reference>
          <reference field="12" count="1">
            <x v="2"/>
          </reference>
          <reference field="28" count="1" selected="0">
            <x v="23"/>
          </reference>
        </references>
      </pivotArea>
    </format>
    <format dxfId="484">
      <pivotArea dataOnly="0" labelOnly="1" outline="0" fieldPosition="0">
        <references count="4">
          <reference field="9" count="1" selected="0">
            <x v="8"/>
          </reference>
          <reference field="12" count="1" selected="0">
            <x v="1"/>
          </reference>
          <reference field="28" count="1" selected="0">
            <x v="6"/>
          </reference>
          <reference field="40" count="1">
            <x v="6"/>
          </reference>
        </references>
      </pivotArea>
    </format>
    <format dxfId="483">
      <pivotArea dataOnly="0" labelOnly="1" outline="0" fieldPosition="0">
        <references count="4">
          <reference field="9" count="1" selected="0">
            <x v="39"/>
          </reference>
          <reference field="12" count="1" selected="0">
            <x v="1"/>
          </reference>
          <reference field="28" count="1" selected="0">
            <x v="7"/>
          </reference>
          <reference field="40" count="1">
            <x v="9"/>
          </reference>
        </references>
      </pivotArea>
    </format>
    <format dxfId="482">
      <pivotArea dataOnly="0" labelOnly="1" outline="0" fieldPosition="0">
        <references count="4">
          <reference field="9" count="1" selected="0">
            <x v="23"/>
          </reference>
          <reference field="12" count="1" selected="0">
            <x v="0"/>
          </reference>
          <reference field="28" count="1" selected="0">
            <x v="14"/>
          </reference>
          <reference field="40" count="1">
            <x v="11"/>
          </reference>
        </references>
      </pivotArea>
    </format>
    <format dxfId="481">
      <pivotArea dataOnly="0" labelOnly="1" outline="0" fieldPosition="0">
        <references count="4">
          <reference field="9" count="1" selected="0">
            <x v="51"/>
          </reference>
          <reference field="12" count="1" selected="0">
            <x v="0"/>
          </reference>
          <reference field="28" count="1" selected="0">
            <x v="16"/>
          </reference>
          <reference field="40" count="1">
            <x v="12"/>
          </reference>
        </references>
      </pivotArea>
    </format>
    <format dxfId="480">
      <pivotArea dataOnly="0" labelOnly="1" outline="0" fieldPosition="0">
        <references count="4">
          <reference field="9" count="1" selected="0">
            <x v="9"/>
          </reference>
          <reference field="12" count="1" selected="0">
            <x v="0"/>
          </reference>
          <reference field="28" count="1" selected="0">
            <x v="19"/>
          </reference>
          <reference field="40" count="1">
            <x v="10"/>
          </reference>
        </references>
      </pivotArea>
    </format>
    <format dxfId="479">
      <pivotArea dataOnly="0" labelOnly="1" outline="0" fieldPosition="0">
        <references count="4">
          <reference field="9" count="1" selected="0">
            <x v="13"/>
          </reference>
          <reference field="12" count="1" selected="0">
            <x v="2"/>
          </reference>
          <reference field="28" count="1" selected="0">
            <x v="23"/>
          </reference>
          <reference field="40" count="1">
            <x v="11"/>
          </reference>
        </references>
      </pivotArea>
    </format>
    <format dxfId="478">
      <pivotArea dataOnly="0" labelOnly="1" outline="0" fieldPosition="0">
        <references count="5">
          <reference field="9" count="1" selected="0">
            <x v="8"/>
          </reference>
          <reference field="12" count="1" selected="0">
            <x v="1"/>
          </reference>
          <reference field="13" count="1">
            <x v="74"/>
          </reference>
          <reference field="28" count="1" selected="0">
            <x v="6"/>
          </reference>
          <reference field="40" count="1" selected="0">
            <x v="6"/>
          </reference>
        </references>
      </pivotArea>
    </format>
    <format dxfId="477">
      <pivotArea dataOnly="0" labelOnly="1" outline="0" fieldPosition="0">
        <references count="5">
          <reference field="9" count="1" selected="0">
            <x v="39"/>
          </reference>
          <reference field="12" count="1" selected="0">
            <x v="1"/>
          </reference>
          <reference field="13" count="1">
            <x v="109"/>
          </reference>
          <reference field="28" count="1" selected="0">
            <x v="7"/>
          </reference>
          <reference field="40" count="1" selected="0">
            <x v="9"/>
          </reference>
        </references>
      </pivotArea>
    </format>
    <format dxfId="476">
      <pivotArea dataOnly="0" labelOnly="1" outline="0" fieldPosition="0">
        <references count="5">
          <reference field="9" count="1" selected="0">
            <x v="23"/>
          </reference>
          <reference field="12" count="1" selected="0">
            <x v="0"/>
          </reference>
          <reference field="13" count="1">
            <x v="60"/>
          </reference>
          <reference field="28" count="1" selected="0">
            <x v="14"/>
          </reference>
          <reference field="40" count="1" selected="0">
            <x v="11"/>
          </reference>
        </references>
      </pivotArea>
    </format>
    <format dxfId="475">
      <pivotArea dataOnly="0" labelOnly="1" outline="0" fieldPosition="0">
        <references count="5">
          <reference field="9" count="1" selected="0">
            <x v="51"/>
          </reference>
          <reference field="12" count="1" selected="0">
            <x v="0"/>
          </reference>
          <reference field="13" count="1">
            <x v="14"/>
          </reference>
          <reference field="28" count="1" selected="0">
            <x v="16"/>
          </reference>
          <reference field="40" count="1" selected="0">
            <x v="12"/>
          </reference>
        </references>
      </pivotArea>
    </format>
    <format dxfId="474">
      <pivotArea dataOnly="0" labelOnly="1" outline="0" fieldPosition="0">
        <references count="5">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73">
      <pivotArea dataOnly="0" labelOnly="1" outline="0" fieldPosition="0">
        <references count="5">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72">
      <pivotArea dataOnly="0" labelOnly="1" outline="0" fieldPosition="0">
        <references count="5">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471">
      <pivotArea dataOnly="0" labelOnly="1" outline="0" fieldPosition="0">
        <references count="2">
          <reference field="5" count="1">
            <x v="0"/>
          </reference>
          <reference field="28" count="1" selected="0">
            <x v="6"/>
          </reference>
        </references>
      </pivotArea>
    </format>
    <format dxfId="470">
      <pivotArea dataOnly="0" labelOnly="1" outline="0" fieldPosition="0">
        <references count="2">
          <reference field="5" count="1">
            <x v="5"/>
          </reference>
          <reference field="28" count="1" selected="0">
            <x v="7"/>
          </reference>
        </references>
      </pivotArea>
    </format>
    <format dxfId="469">
      <pivotArea dataOnly="0" labelOnly="1" outline="0" fieldPosition="0">
        <references count="2">
          <reference field="5" count="1">
            <x v="1"/>
          </reference>
          <reference field="28" count="1" selected="0">
            <x v="16"/>
          </reference>
        </references>
      </pivotArea>
    </format>
    <format dxfId="468">
      <pivotArea dataOnly="0" labelOnly="1" outline="0" fieldPosition="0">
        <references count="2">
          <reference field="5" count="1">
            <x v="0"/>
          </reference>
          <reference field="28" count="1" selected="0">
            <x v="19"/>
          </reference>
        </references>
      </pivotArea>
    </format>
    <format dxfId="467">
      <pivotArea dataOnly="0" labelOnly="1" outline="0" fieldPosition="0">
        <references count="2">
          <reference field="5" count="1">
            <x v="5"/>
          </reference>
          <reference field="28" count="1" selected="0">
            <x v="23"/>
          </reference>
        </references>
      </pivotArea>
    </format>
    <format dxfId="466">
      <pivotArea dataOnly="0" labelOnly="1" outline="0" fieldPosition="0">
        <references count="3">
          <reference field="5" count="1" selected="0">
            <x v="0"/>
          </reference>
          <reference field="9" count="1">
            <x v="8"/>
          </reference>
          <reference field="28" count="1" selected="0">
            <x v="6"/>
          </reference>
        </references>
      </pivotArea>
    </format>
    <format dxfId="465">
      <pivotArea dataOnly="0" labelOnly="1" outline="0" fieldPosition="0">
        <references count="3">
          <reference field="5" count="1" selected="0">
            <x v="5"/>
          </reference>
          <reference field="9" count="1">
            <x v="39"/>
          </reference>
          <reference field="28" count="1" selected="0">
            <x v="7"/>
          </reference>
        </references>
      </pivotArea>
    </format>
    <format dxfId="464">
      <pivotArea dataOnly="0" labelOnly="1" outline="0" fieldPosition="0">
        <references count="3">
          <reference field="5" count="1" selected="0">
            <x v="5"/>
          </reference>
          <reference field="9" count="1">
            <x v="23"/>
          </reference>
          <reference field="28" count="1" selected="0">
            <x v="14"/>
          </reference>
        </references>
      </pivotArea>
    </format>
    <format dxfId="463">
      <pivotArea dataOnly="0" labelOnly="1" outline="0" fieldPosition="0">
        <references count="3">
          <reference field="5" count="1" selected="0">
            <x v="1"/>
          </reference>
          <reference field="9" count="1">
            <x v="51"/>
          </reference>
          <reference field="28" count="1" selected="0">
            <x v="16"/>
          </reference>
        </references>
      </pivotArea>
    </format>
    <format dxfId="462">
      <pivotArea dataOnly="0" labelOnly="1" outline="0" fieldPosition="0">
        <references count="3">
          <reference field="5" count="1" selected="0">
            <x v="0"/>
          </reference>
          <reference field="9" count="1">
            <x v="9"/>
          </reference>
          <reference field="28" count="1" selected="0">
            <x v="19"/>
          </reference>
        </references>
      </pivotArea>
    </format>
    <format dxfId="461">
      <pivotArea dataOnly="0" labelOnly="1" outline="0" fieldPosition="0">
        <references count="3">
          <reference field="5" count="1" selected="0">
            <x v="5"/>
          </reference>
          <reference field="9" count="2">
            <x v="13"/>
            <x v="39"/>
          </reference>
          <reference field="28" count="1" selected="0">
            <x v="23"/>
          </reference>
        </references>
      </pivotArea>
    </format>
    <format dxfId="460">
      <pivotArea dataOnly="0" labelOnly="1" outline="0" fieldPosition="0">
        <references count="4">
          <reference field="5" count="1" selected="0">
            <x v="0"/>
          </reference>
          <reference field="9" count="1" selected="0">
            <x v="8"/>
          </reference>
          <reference field="12" count="1">
            <x v="1"/>
          </reference>
          <reference field="28" count="1" selected="0">
            <x v="6"/>
          </reference>
        </references>
      </pivotArea>
    </format>
    <format dxfId="459">
      <pivotArea dataOnly="0" labelOnly="1" outline="0" fieldPosition="0">
        <references count="4">
          <reference field="5" count="1" selected="0">
            <x v="5"/>
          </reference>
          <reference field="9" count="1" selected="0">
            <x v="23"/>
          </reference>
          <reference field="12" count="1">
            <x v="0"/>
          </reference>
          <reference field="28" count="1" selected="0">
            <x v="14"/>
          </reference>
        </references>
      </pivotArea>
    </format>
    <format dxfId="458">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457">
      <pivotArea dataOnly="0" labelOnly="1" outline="0" fieldPosition="0">
        <references count="5">
          <reference field="5" count="1" selected="0">
            <x v="0"/>
          </reference>
          <reference field="9" count="1" selected="0">
            <x v="8"/>
          </reference>
          <reference field="12" count="1" selected="0">
            <x v="1"/>
          </reference>
          <reference field="28" count="1" selected="0">
            <x v="6"/>
          </reference>
          <reference field="40" count="1">
            <x v="6"/>
          </reference>
        </references>
      </pivotArea>
    </format>
    <format dxfId="456">
      <pivotArea dataOnly="0" labelOnly="1" outline="0" fieldPosition="0">
        <references count="5">
          <reference field="5" count="1" selected="0">
            <x v="5"/>
          </reference>
          <reference field="9" count="1" selected="0">
            <x v="39"/>
          </reference>
          <reference field="12" count="1" selected="0">
            <x v="1"/>
          </reference>
          <reference field="28" count="1" selected="0">
            <x v="7"/>
          </reference>
          <reference field="40" count="1">
            <x v="9"/>
          </reference>
        </references>
      </pivotArea>
    </format>
    <format dxfId="455">
      <pivotArea dataOnly="0" labelOnly="1" outline="0" fieldPosition="0">
        <references count="5">
          <reference field="5" count="1" selected="0">
            <x v="5"/>
          </reference>
          <reference field="9" count="1" selected="0">
            <x v="23"/>
          </reference>
          <reference field="12" count="1" selected="0">
            <x v="0"/>
          </reference>
          <reference field="28" count="1" selected="0">
            <x v="14"/>
          </reference>
          <reference field="40" count="1">
            <x v="11"/>
          </reference>
        </references>
      </pivotArea>
    </format>
    <format dxfId="454">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453">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452">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451">
      <pivotArea dataOnly="0" labelOnly="1" outline="0" fieldPosition="0">
        <references count="1">
          <reference field="28" count="1">
            <x v="19"/>
          </reference>
        </references>
      </pivotArea>
    </format>
    <format dxfId="450">
      <pivotArea dataOnly="0" labelOnly="1" outline="0" fieldPosition="0">
        <references count="2">
          <reference field="5" count="1">
            <x v="0"/>
          </reference>
          <reference field="28" count="1" selected="0">
            <x v="19"/>
          </reference>
        </references>
      </pivotArea>
    </format>
    <format dxfId="449">
      <pivotArea dataOnly="0" labelOnly="1" outline="0" fieldPosition="0">
        <references count="3">
          <reference field="5" count="1" selected="0">
            <x v="0"/>
          </reference>
          <reference field="9" count="1">
            <x v="9"/>
          </reference>
          <reference field="28" count="1" selected="0">
            <x v="19"/>
          </reference>
        </references>
      </pivotArea>
    </format>
    <format dxfId="448">
      <pivotArea dataOnly="0" labelOnly="1" outline="0" offset="IV256" fieldPosition="0">
        <references count="4">
          <reference field="5" count="1" selected="0">
            <x v="5"/>
          </reference>
          <reference field="9" count="1" selected="0">
            <x v="23"/>
          </reference>
          <reference field="12" count="1">
            <x v="0"/>
          </reference>
          <reference field="28" count="1" selected="0">
            <x v="14"/>
          </reference>
        </references>
      </pivotArea>
    </format>
    <format dxfId="447">
      <pivotArea dataOnly="0" labelOnly="1" outline="0" fieldPosition="0">
        <references count="5">
          <reference field="5" count="1" selected="0">
            <x v="0"/>
          </reference>
          <reference field="9" count="1" selected="0">
            <x v="9"/>
          </reference>
          <reference field="12" count="1" selected="0">
            <x v="0"/>
          </reference>
          <reference field="28" count="1" selected="0">
            <x v="19"/>
          </reference>
          <reference field="40" count="1">
            <x v="10"/>
          </reference>
        </references>
      </pivotArea>
    </format>
    <format dxfId="446">
      <pivotArea dataOnly="0" labelOnly="1" outline="0" fieldPosition="0">
        <references count="6">
          <reference field="5" count="1" selected="0">
            <x v="0"/>
          </reference>
          <reference field="9" count="1" selected="0">
            <x v="9"/>
          </reference>
          <reference field="12" count="1" selected="0">
            <x v="0"/>
          </reference>
          <reference field="13" count="1">
            <x v="12"/>
          </reference>
          <reference field="28" count="1" selected="0">
            <x v="19"/>
          </reference>
          <reference field="40" count="1" selected="0">
            <x v="10"/>
          </reference>
        </references>
      </pivotArea>
    </format>
    <format dxfId="445">
      <pivotArea dataOnly="0" labelOnly="1" outline="0" fieldPosition="0">
        <references count="1">
          <reference field="28" count="1">
            <x v="23"/>
          </reference>
        </references>
      </pivotArea>
    </format>
    <format dxfId="444">
      <pivotArea dataOnly="0" labelOnly="1" outline="0" fieldPosition="0">
        <references count="2">
          <reference field="5" count="1">
            <x v="5"/>
          </reference>
          <reference field="28" count="1" selected="0">
            <x v="23"/>
          </reference>
        </references>
      </pivotArea>
    </format>
    <format dxfId="443">
      <pivotArea dataOnly="0" labelOnly="1" outline="0" fieldPosition="0">
        <references count="3">
          <reference field="5" count="1" selected="0">
            <x v="5"/>
          </reference>
          <reference field="9" count="2">
            <x v="13"/>
            <x v="39"/>
          </reference>
          <reference field="28" count="1" selected="0">
            <x v="23"/>
          </reference>
        </references>
      </pivotArea>
    </format>
    <format dxfId="442">
      <pivotArea dataOnly="0" labelOnly="1" outline="0" fieldPosition="0">
        <references count="4">
          <reference field="5" count="1" selected="0">
            <x v="5"/>
          </reference>
          <reference field="9" count="1" selected="0">
            <x v="13"/>
          </reference>
          <reference field="12" count="1">
            <x v="2"/>
          </reference>
          <reference field="28" count="1" selected="0">
            <x v="23"/>
          </reference>
        </references>
      </pivotArea>
    </format>
    <format dxfId="441">
      <pivotArea dataOnly="0" labelOnly="1" outline="0" fieldPosition="0">
        <references count="5">
          <reference field="5" count="1" selected="0">
            <x v="5"/>
          </reference>
          <reference field="9" count="1" selected="0">
            <x v="13"/>
          </reference>
          <reference field="12" count="1" selected="0">
            <x v="2"/>
          </reference>
          <reference field="28" count="1" selected="0">
            <x v="23"/>
          </reference>
          <reference field="40" count="1">
            <x v="11"/>
          </reference>
        </references>
      </pivotArea>
    </format>
    <format dxfId="440">
      <pivotArea dataOnly="0" labelOnly="1" outline="0" fieldPosition="0">
        <references count="6">
          <reference field="5" count="1" selected="0">
            <x v="5"/>
          </reference>
          <reference field="9" count="1" selected="0">
            <x v="13"/>
          </reference>
          <reference field="12" count="1" selected="0">
            <x v="2"/>
          </reference>
          <reference field="13" count="1">
            <x v="5"/>
          </reference>
          <reference field="28" count="1" selected="0">
            <x v="23"/>
          </reference>
          <reference field="40" count="1" selected="0">
            <x v="11"/>
          </reference>
        </references>
      </pivotArea>
    </format>
    <format dxfId="439">
      <pivotArea dataOnly="0" labelOnly="1" outline="0" fieldPosition="0">
        <references count="6">
          <reference field="5" count="1" selected="0">
            <x v="5"/>
          </reference>
          <reference field="9" count="1" selected="0">
            <x v="39"/>
          </reference>
          <reference field="12" count="1" selected="0">
            <x v="2"/>
          </reference>
          <reference field="13" count="1">
            <x v="6"/>
          </reference>
          <reference field="28" count="1" selected="0">
            <x v="23"/>
          </reference>
          <reference field="40" count="1" selected="0">
            <x v="11"/>
          </reference>
        </references>
      </pivotArea>
    </format>
    <format dxfId="438">
      <pivotArea dataOnly="0" labelOnly="1" outline="0" fieldPosition="0">
        <references count="1">
          <reference field="28" count="1">
            <x v="16"/>
          </reference>
        </references>
      </pivotArea>
    </format>
    <format dxfId="437">
      <pivotArea dataOnly="0" labelOnly="1" outline="0" fieldPosition="0">
        <references count="2">
          <reference field="5" count="1">
            <x v="1"/>
          </reference>
          <reference field="28" count="1" selected="0">
            <x v="16"/>
          </reference>
        </references>
      </pivotArea>
    </format>
    <format dxfId="436">
      <pivotArea dataOnly="0" labelOnly="1" outline="0" fieldPosition="0">
        <references count="3">
          <reference field="5" count="1" selected="0">
            <x v="1"/>
          </reference>
          <reference field="9" count="1">
            <x v="51"/>
          </reference>
          <reference field="28" count="1" selected="0">
            <x v="16"/>
          </reference>
        </references>
      </pivotArea>
    </format>
    <format dxfId="435">
      <pivotArea dataOnly="0" labelOnly="1" outline="0" offset="IV2" fieldPosition="0">
        <references count="4">
          <reference field="5" count="1" selected="0">
            <x v="5"/>
          </reference>
          <reference field="9" count="1" selected="0">
            <x v="23"/>
          </reference>
          <reference field="12" count="1">
            <x v="0"/>
          </reference>
          <reference field="28" count="1" selected="0">
            <x v="14"/>
          </reference>
        </references>
      </pivotArea>
    </format>
    <format dxfId="434">
      <pivotArea dataOnly="0" labelOnly="1" outline="0" fieldPosition="0">
        <references count="5">
          <reference field="5" count="1" selected="0">
            <x v="1"/>
          </reference>
          <reference field="9" count="1" selected="0">
            <x v="51"/>
          </reference>
          <reference field="12" count="1" selected="0">
            <x v="0"/>
          </reference>
          <reference field="28" count="1" selected="0">
            <x v="16"/>
          </reference>
          <reference field="40" count="1">
            <x v="12"/>
          </reference>
        </references>
      </pivotArea>
    </format>
    <format dxfId="433">
      <pivotArea dataOnly="0" labelOnly="1" outline="0" fieldPosition="0">
        <references count="6">
          <reference field="5" count="1" selected="0">
            <x v="1"/>
          </reference>
          <reference field="9" count="1" selected="0">
            <x v="51"/>
          </reference>
          <reference field="12" count="1" selected="0">
            <x v="0"/>
          </reference>
          <reference field="13" count="1">
            <x v="14"/>
          </reference>
          <reference field="28" count="1" selected="0">
            <x v="16"/>
          </reference>
          <reference field="40" count="1" selected="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7100F6E-C5A5-4E1C-A320-1D45DBAED07B}" name="TablaDinámica8"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0:B109" firstHeaderRow="1" firstDataRow="1" firstDataCol="1" rowPageCount="2"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26">
        <item x="18"/>
        <item x="20"/>
        <item x="17"/>
        <item x="19"/>
        <item x="5"/>
        <item x="6"/>
        <item x="9"/>
        <item x="4"/>
        <item x="8"/>
        <item x="7"/>
        <item x="3"/>
        <item x="2"/>
        <item x="10"/>
        <item x="11"/>
        <item x="1"/>
        <item x="0"/>
        <item m="1" x="24"/>
        <item x="13"/>
        <item x="12"/>
        <item x="21"/>
        <item x="15"/>
        <item x="22"/>
        <item x="16"/>
        <item x="14"/>
        <item x="23"/>
        <item t="default"/>
      </items>
    </pivotField>
    <pivotField numFmtId="166" showAll="0"/>
    <pivotField showAll="0"/>
    <pivotField showAll="0"/>
    <pivotField numFmtId="2" showAll="0"/>
    <pivotField showAll="0"/>
    <pivotField showAll="0"/>
    <pivotField showAll="0"/>
    <pivotField axis="axisRow" showAll="0">
      <items count="10">
        <item x="7"/>
        <item x="5"/>
        <item x="0"/>
        <item x="3"/>
        <item x="1"/>
        <item x="2"/>
        <item m="1" x="8"/>
        <item x="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s>
  <rowFields count="1">
    <field x="27"/>
  </rowFields>
  <rowItems count="9">
    <i>
      <x/>
    </i>
    <i>
      <x v="1"/>
    </i>
    <i>
      <x v="2"/>
    </i>
    <i>
      <x v="3"/>
    </i>
    <i>
      <x v="4"/>
    </i>
    <i>
      <x v="5"/>
    </i>
    <i>
      <x v="7"/>
    </i>
    <i>
      <x v="8"/>
    </i>
    <i t="grand">
      <x/>
    </i>
  </rowItems>
  <colItems count="1">
    <i/>
  </colItems>
  <pageFields count="2">
    <pageField fld="19" hier="-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CB906FD-A4AF-4546-8D95-2B4C62CC12FA}" name="TablaDinámica4"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67:D172" firstHeaderRow="2" firstDataRow="2" firstDataCol="3"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6">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3">
    <field x="28"/>
    <field x="9"/>
    <field x="19"/>
  </rowFields>
  <rowItems count="4">
    <i>
      <x v="12"/>
      <x v="11"/>
      <x v="19"/>
    </i>
    <i>
      <x v="14"/>
      <x v="11"/>
      <x v="19"/>
    </i>
    <i>
      <x v="27"/>
      <x v="34"/>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454A43A-C376-4FED-BE03-6D04873F3B33}" name="TablaDinámica1"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35:G141"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compact="0" outline="0" showAll="0"/>
  </pivotFields>
  <rowFields count="6">
    <field x="28"/>
    <field x="5"/>
    <field x="9"/>
    <field x="12"/>
    <field x="40"/>
    <field x="13"/>
  </rowFields>
  <rowItems count="5">
    <i>
      <x v="16"/>
      <x v="3"/>
      <x v="23"/>
      <x/>
      <x v="3"/>
      <x v="7"/>
    </i>
    <i r="2">
      <x v="24"/>
      <x/>
      <x v="3"/>
      <x v="46"/>
    </i>
    <i>
      <x v="18"/>
      <x v="5"/>
      <x v="51"/>
      <x/>
      <x v="7"/>
      <x v="53"/>
    </i>
    <i>
      <x v="23"/>
      <x v="5"/>
      <x v="13"/>
      <x v="1"/>
      <x v="5"/>
      <x v="31"/>
    </i>
    <i t="grand">
      <x/>
    </i>
  </rowItems>
  <colItems count="1">
    <i/>
  </colItems>
  <pageFields count="2">
    <pageField fld="19" hier="-1"/>
    <pageField fld="41" hier="-1"/>
  </pageFields>
  <dataFields count="1">
    <dataField name="Cuenta de COD_FILA" fld="1" subtotal="count" baseField="0" baseItem="0"/>
  </dataFields>
  <formats count="187">
    <format dxfId="195">
      <pivotArea dataOnly="0" labelOnly="1" grandRow="1" outline="0" fieldPosition="0"/>
    </format>
    <format dxfId="194">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193">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192">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191">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190">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189">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188">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187">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186">
      <pivotArea dataOnly="0" labelOnly="1" outline="0" fieldPosition="0">
        <references count="3">
          <reference field="9" count="1" selected="0">
            <x v="25"/>
          </reference>
          <reference field="12" count="1">
            <x v="0"/>
          </reference>
          <reference field="28" count="1" selected="0">
            <x v="2"/>
          </reference>
        </references>
      </pivotArea>
    </format>
    <format dxfId="185">
      <pivotArea dataOnly="0" labelOnly="1" outline="0" fieldPosition="0">
        <references count="3">
          <reference field="9" count="1" selected="0">
            <x v="25"/>
          </reference>
          <reference field="12" count="1">
            <x v="1"/>
          </reference>
          <reference field="28" count="1" selected="0">
            <x v="16"/>
          </reference>
        </references>
      </pivotArea>
    </format>
    <format dxfId="184">
      <pivotArea dataOnly="0" labelOnly="1" outline="0" fieldPosition="0">
        <references count="3">
          <reference field="9" count="1" selected="0">
            <x v="51"/>
          </reference>
          <reference field="12" count="1">
            <x v="0"/>
          </reference>
          <reference field="28" count="1" selected="0">
            <x v="18"/>
          </reference>
        </references>
      </pivotArea>
    </format>
    <format dxfId="183">
      <pivotArea dataOnly="0" labelOnly="1" outline="0" fieldPosition="0">
        <references count="3">
          <reference field="9" count="1" selected="0">
            <x v="13"/>
          </reference>
          <reference field="12" count="1">
            <x v="1"/>
          </reference>
          <reference field="28" count="1" selected="0">
            <x v="23"/>
          </reference>
        </references>
      </pivotArea>
    </format>
    <format dxfId="182">
      <pivotArea dataOnly="0" labelOnly="1" outline="0" fieldPosition="0">
        <references count="3">
          <reference field="9" count="1" selected="0">
            <x v="0"/>
          </reference>
          <reference field="12" count="2">
            <x v="0"/>
            <x v="1"/>
          </reference>
          <reference field="28" count="1" selected="0">
            <x v="25"/>
          </reference>
        </references>
      </pivotArea>
    </format>
    <format dxfId="181">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180">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179">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178">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177">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176">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175">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74">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73">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72">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71">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70">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69">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68">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67">
      <pivotArea dataOnly="0" labelOnly="1" outline="0" fieldPosition="0">
        <references count="2">
          <reference field="5" count="1">
            <x v="1"/>
          </reference>
          <reference field="28" count="1" selected="0">
            <x v="2"/>
          </reference>
        </references>
      </pivotArea>
    </format>
    <format dxfId="166">
      <pivotArea dataOnly="0" labelOnly="1" outline="0" fieldPosition="0">
        <references count="2">
          <reference field="5" count="1">
            <x v="3"/>
          </reference>
          <reference field="28" count="1" selected="0">
            <x v="16"/>
          </reference>
        </references>
      </pivotArea>
    </format>
    <format dxfId="165">
      <pivotArea dataOnly="0" labelOnly="1" outline="0" fieldPosition="0">
        <references count="2">
          <reference field="5" count="1">
            <x v="5"/>
          </reference>
          <reference field="28" count="1" selected="0">
            <x v="18"/>
          </reference>
        </references>
      </pivotArea>
    </format>
    <format dxfId="164">
      <pivotArea dataOnly="0" labelOnly="1" outline="0" fieldPosition="0">
        <references count="2">
          <reference field="5" count="1">
            <x v="0"/>
          </reference>
          <reference field="28" count="1" selected="0">
            <x v="25"/>
          </reference>
        </references>
      </pivotArea>
    </format>
    <format dxfId="163">
      <pivotArea dataOnly="0" labelOnly="1" outline="0" fieldPosition="0">
        <references count="3">
          <reference field="5" count="1" selected="0">
            <x v="1"/>
          </reference>
          <reference field="9" count="1">
            <x v="25"/>
          </reference>
          <reference field="28" count="1" selected="0">
            <x v="2"/>
          </reference>
        </references>
      </pivotArea>
    </format>
    <format dxfId="162">
      <pivotArea dataOnly="0" labelOnly="1" outline="0" fieldPosition="0">
        <references count="3">
          <reference field="5" count="1" selected="0">
            <x v="3"/>
          </reference>
          <reference field="9" count="3">
            <x v="23"/>
            <x v="24"/>
            <x v="25"/>
          </reference>
          <reference field="28" count="1" selected="0">
            <x v="16"/>
          </reference>
        </references>
      </pivotArea>
    </format>
    <format dxfId="161">
      <pivotArea dataOnly="0" labelOnly="1" outline="0" fieldPosition="0">
        <references count="3">
          <reference field="5" count="1" selected="0">
            <x v="5"/>
          </reference>
          <reference field="9" count="1">
            <x v="51"/>
          </reference>
          <reference field="28" count="1" selected="0">
            <x v="18"/>
          </reference>
        </references>
      </pivotArea>
    </format>
    <format dxfId="160">
      <pivotArea dataOnly="0" labelOnly="1" outline="0" fieldPosition="0">
        <references count="3">
          <reference field="5" count="1" selected="0">
            <x v="5"/>
          </reference>
          <reference field="9" count="1">
            <x v="13"/>
          </reference>
          <reference field="28" count="1" selected="0">
            <x v="23"/>
          </reference>
        </references>
      </pivotArea>
    </format>
    <format dxfId="159">
      <pivotArea dataOnly="0" labelOnly="1" outline="0" fieldPosition="0">
        <references count="3">
          <reference field="5" count="1" selected="0">
            <x v="0"/>
          </reference>
          <reference field="9" count="1">
            <x v="0"/>
          </reference>
          <reference field="28" count="1" selected="0">
            <x v="25"/>
          </reference>
        </references>
      </pivotArea>
    </format>
    <format dxfId="158">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57">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56">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55">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54">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53">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52">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51">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5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4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48">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47">
      <pivotArea dataOnly="0" labelOnly="1" outline="0" fieldPosition="0">
        <references count="1">
          <reference field="28" count="1">
            <x v="23"/>
          </reference>
        </references>
      </pivotArea>
    </format>
    <format dxfId="146">
      <pivotArea dataOnly="0" labelOnly="1" outline="0" offset="IV256" fieldPosition="0">
        <references count="2">
          <reference field="5" count="1">
            <x v="5"/>
          </reference>
          <reference field="28" count="1" selected="0">
            <x v="18"/>
          </reference>
        </references>
      </pivotArea>
    </format>
    <format dxfId="145">
      <pivotArea dataOnly="0" labelOnly="1" outline="0" fieldPosition="0">
        <references count="3">
          <reference field="5" count="1" selected="0">
            <x v="5"/>
          </reference>
          <reference field="9" count="1">
            <x v="13"/>
          </reference>
          <reference field="28" count="1" selected="0">
            <x v="23"/>
          </reference>
        </references>
      </pivotArea>
    </format>
    <format dxfId="14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143">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14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41">
      <pivotArea dataOnly="0" labelOnly="1" outline="0" fieldPosition="0">
        <references count="1">
          <reference field="28" count="1">
            <x v="25"/>
          </reference>
        </references>
      </pivotArea>
    </format>
    <format dxfId="140">
      <pivotArea dataOnly="0" labelOnly="1" outline="0" fieldPosition="0">
        <references count="2">
          <reference field="5" count="1">
            <x v="0"/>
          </reference>
          <reference field="28" count="1" selected="0">
            <x v="25"/>
          </reference>
        </references>
      </pivotArea>
    </format>
    <format dxfId="139">
      <pivotArea dataOnly="0" labelOnly="1" outline="0" fieldPosition="0">
        <references count="3">
          <reference field="5" count="1" selected="0">
            <x v="0"/>
          </reference>
          <reference field="9" count="1">
            <x v="0"/>
          </reference>
          <reference field="28" count="1" selected="0">
            <x v="25"/>
          </reference>
        </references>
      </pivotArea>
    </format>
    <format dxfId="138">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13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13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13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134">
      <pivotArea dataOnly="0" labelOnly="1" outline="0" fieldPosition="0">
        <references count="1">
          <reference field="28" count="2">
            <x v="2"/>
            <x v="16"/>
          </reference>
        </references>
      </pivotArea>
    </format>
    <format dxfId="133">
      <pivotArea dataOnly="0" labelOnly="1" outline="0" fieldPosition="0">
        <references count="2">
          <reference field="5" count="1">
            <x v="1"/>
          </reference>
          <reference field="28" count="1" selected="0">
            <x v="2"/>
          </reference>
        </references>
      </pivotArea>
    </format>
    <format dxfId="132">
      <pivotArea dataOnly="0" labelOnly="1" outline="0" fieldPosition="0">
        <references count="2">
          <reference field="5" count="1">
            <x v="3"/>
          </reference>
          <reference field="28" count="1" selected="0">
            <x v="16"/>
          </reference>
        </references>
      </pivotArea>
    </format>
    <format dxfId="131">
      <pivotArea dataOnly="0" labelOnly="1" outline="0" fieldPosition="0">
        <references count="3">
          <reference field="5" count="1" selected="0">
            <x v="1"/>
          </reference>
          <reference field="9" count="1">
            <x v="25"/>
          </reference>
          <reference field="28" count="1" selected="0">
            <x v="2"/>
          </reference>
        </references>
      </pivotArea>
    </format>
    <format dxfId="130">
      <pivotArea dataOnly="0" labelOnly="1" outline="0" fieldPosition="0">
        <references count="3">
          <reference field="5" count="1" selected="0">
            <x v="3"/>
          </reference>
          <reference field="9" count="3">
            <x v="23"/>
            <x v="24"/>
            <x v="25"/>
          </reference>
          <reference field="28" count="1" selected="0">
            <x v="16"/>
          </reference>
        </references>
      </pivotArea>
    </format>
    <format dxfId="129">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28">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27">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12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125">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124">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12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12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121">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120">
      <pivotArea dataOnly="0" labelOnly="1" outline="0" fieldPosition="0">
        <references count="1">
          <reference field="28" count="1">
            <x v="18"/>
          </reference>
        </references>
      </pivotArea>
    </format>
    <format dxfId="119">
      <pivotArea dataOnly="0" labelOnly="1" outline="0" offset="IV1" fieldPosition="0">
        <references count="2">
          <reference field="5" count="1">
            <x v="5"/>
          </reference>
          <reference field="28" count="1" selected="0">
            <x v="18"/>
          </reference>
        </references>
      </pivotArea>
    </format>
    <format dxfId="118">
      <pivotArea dataOnly="0" labelOnly="1" outline="0" fieldPosition="0">
        <references count="3">
          <reference field="5" count="1" selected="0">
            <x v="5"/>
          </reference>
          <reference field="9" count="1">
            <x v="51"/>
          </reference>
          <reference field="28" count="1" selected="0">
            <x v="18"/>
          </reference>
        </references>
      </pivotArea>
    </format>
    <format dxfId="117">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1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11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1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113">
      <pivotArea dataOnly="0" labelOnly="1" outline="0" fieldPosition="0">
        <references count="1">
          <reference field="28" count="5">
            <x v="2"/>
            <x v="16"/>
            <x v="18"/>
            <x v="23"/>
            <x v="25"/>
          </reference>
        </references>
      </pivotArea>
    </format>
    <format dxfId="112">
      <pivotArea dataOnly="0" labelOnly="1" outline="0" fieldPosition="0">
        <references count="2">
          <reference field="5" count="1">
            <x v="1"/>
          </reference>
          <reference field="28" count="1" selected="0">
            <x v="2"/>
          </reference>
        </references>
      </pivotArea>
    </format>
    <format dxfId="111">
      <pivotArea dataOnly="0" labelOnly="1" outline="0" fieldPosition="0">
        <references count="2">
          <reference field="5" count="1">
            <x v="3"/>
          </reference>
          <reference field="28" count="1" selected="0">
            <x v="16"/>
          </reference>
        </references>
      </pivotArea>
    </format>
    <format dxfId="110">
      <pivotArea dataOnly="0" labelOnly="1" outline="0" fieldPosition="0">
        <references count="2">
          <reference field="5" count="1">
            <x v="5"/>
          </reference>
          <reference field="28" count="1" selected="0">
            <x v="18"/>
          </reference>
        </references>
      </pivotArea>
    </format>
    <format dxfId="109">
      <pivotArea dataOnly="0" labelOnly="1" outline="0" fieldPosition="0">
        <references count="2">
          <reference field="5" count="1">
            <x v="0"/>
          </reference>
          <reference field="28" count="1" selected="0">
            <x v="25"/>
          </reference>
        </references>
      </pivotArea>
    </format>
    <format dxfId="108">
      <pivotArea dataOnly="0" labelOnly="1" outline="0" fieldPosition="0">
        <references count="3">
          <reference field="5" count="1" selected="0">
            <x v="1"/>
          </reference>
          <reference field="9" count="1">
            <x v="25"/>
          </reference>
          <reference field="28" count="1" selected="0">
            <x v="2"/>
          </reference>
        </references>
      </pivotArea>
    </format>
    <format dxfId="107">
      <pivotArea dataOnly="0" labelOnly="1" outline="0" fieldPosition="0">
        <references count="3">
          <reference field="5" count="1" selected="0">
            <x v="3"/>
          </reference>
          <reference field="9" count="3">
            <x v="23"/>
            <x v="24"/>
            <x v="25"/>
          </reference>
          <reference field="28" count="1" selected="0">
            <x v="16"/>
          </reference>
        </references>
      </pivotArea>
    </format>
    <format dxfId="106">
      <pivotArea dataOnly="0" labelOnly="1" outline="0" fieldPosition="0">
        <references count="3">
          <reference field="5" count="1" selected="0">
            <x v="5"/>
          </reference>
          <reference field="9" count="1">
            <x v="51"/>
          </reference>
          <reference field="28" count="1" selected="0">
            <x v="18"/>
          </reference>
        </references>
      </pivotArea>
    </format>
    <format dxfId="105">
      <pivotArea dataOnly="0" labelOnly="1" outline="0" fieldPosition="0">
        <references count="3">
          <reference field="5" count="1" selected="0">
            <x v="5"/>
          </reference>
          <reference field="9" count="1">
            <x v="13"/>
          </reference>
          <reference field="28" count="1" selected="0">
            <x v="23"/>
          </reference>
        </references>
      </pivotArea>
    </format>
    <format dxfId="104">
      <pivotArea dataOnly="0" labelOnly="1" outline="0" fieldPosition="0">
        <references count="3">
          <reference field="5" count="1" selected="0">
            <x v="0"/>
          </reference>
          <reference field="9" count="1">
            <x v="0"/>
          </reference>
          <reference field="28" count="1" selected="0">
            <x v="25"/>
          </reference>
        </references>
      </pivotArea>
    </format>
    <format dxfId="103">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102">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101">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100">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99">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98">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97">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96">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9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9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93">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92">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91">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90">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89">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8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87">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86">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85">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84">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83">
      <pivotArea field="28" type="button" dataOnly="0" labelOnly="1" outline="0" axis="axisRow" fieldPosition="0"/>
    </format>
    <format dxfId="82">
      <pivotArea field="5" type="button" dataOnly="0" labelOnly="1" outline="0" axis="axisRow" fieldPosition="1"/>
    </format>
    <format dxfId="81">
      <pivotArea field="9" type="button" dataOnly="0" labelOnly="1" outline="0" axis="axisRow" fieldPosition="2"/>
    </format>
    <format dxfId="80">
      <pivotArea field="12" type="button" dataOnly="0" labelOnly="1" outline="0" axis="axisRow" fieldPosition="3"/>
    </format>
    <format dxfId="79">
      <pivotArea field="40" type="button" dataOnly="0" labelOnly="1" outline="0" axis="axisRow" fieldPosition="4"/>
    </format>
    <format dxfId="78">
      <pivotArea field="13" type="button" dataOnly="0" labelOnly="1" outline="0" axis="axisRow" fieldPosition="5"/>
    </format>
    <format dxfId="77">
      <pivotArea dataOnly="0" labelOnly="1" outline="0" fieldPosition="0">
        <references count="1">
          <reference field="28" count="5">
            <x v="2"/>
            <x v="16"/>
            <x v="18"/>
            <x v="23"/>
            <x v="25"/>
          </reference>
        </references>
      </pivotArea>
    </format>
    <format dxfId="76">
      <pivotArea dataOnly="0" labelOnly="1" outline="0" fieldPosition="0">
        <references count="2">
          <reference field="5" count="1">
            <x v="1"/>
          </reference>
          <reference field="28" count="1" selected="0">
            <x v="2"/>
          </reference>
        </references>
      </pivotArea>
    </format>
    <format dxfId="75">
      <pivotArea dataOnly="0" labelOnly="1" outline="0" fieldPosition="0">
        <references count="2">
          <reference field="5" count="1">
            <x v="3"/>
          </reference>
          <reference field="28" count="1" selected="0">
            <x v="16"/>
          </reference>
        </references>
      </pivotArea>
    </format>
    <format dxfId="74">
      <pivotArea dataOnly="0" labelOnly="1" outline="0" fieldPosition="0">
        <references count="2">
          <reference field="5" count="1">
            <x v="5"/>
          </reference>
          <reference field="28" count="1" selected="0">
            <x v="18"/>
          </reference>
        </references>
      </pivotArea>
    </format>
    <format dxfId="73">
      <pivotArea dataOnly="0" labelOnly="1" outline="0" fieldPosition="0">
        <references count="2">
          <reference field="5" count="1">
            <x v="0"/>
          </reference>
          <reference field="28" count="1" selected="0">
            <x v="25"/>
          </reference>
        </references>
      </pivotArea>
    </format>
    <format dxfId="72">
      <pivotArea dataOnly="0" labelOnly="1" outline="0" fieldPosition="0">
        <references count="3">
          <reference field="5" count="1" selected="0">
            <x v="1"/>
          </reference>
          <reference field="9" count="1">
            <x v="25"/>
          </reference>
          <reference field="28" count="1" selected="0">
            <x v="2"/>
          </reference>
        </references>
      </pivotArea>
    </format>
    <format dxfId="71">
      <pivotArea dataOnly="0" labelOnly="1" outline="0" fieldPosition="0">
        <references count="3">
          <reference field="5" count="1" selected="0">
            <x v="3"/>
          </reference>
          <reference field="9" count="3">
            <x v="23"/>
            <x v="24"/>
            <x v="25"/>
          </reference>
          <reference field="28" count="1" selected="0">
            <x v="16"/>
          </reference>
        </references>
      </pivotArea>
    </format>
    <format dxfId="70">
      <pivotArea dataOnly="0" labelOnly="1" outline="0" fieldPosition="0">
        <references count="3">
          <reference field="5" count="1" selected="0">
            <x v="5"/>
          </reference>
          <reference field="9" count="1">
            <x v="51"/>
          </reference>
          <reference field="28" count="1" selected="0">
            <x v="18"/>
          </reference>
        </references>
      </pivotArea>
    </format>
    <format dxfId="69">
      <pivotArea dataOnly="0" labelOnly="1" outline="0" fieldPosition="0">
        <references count="3">
          <reference field="5" count="1" selected="0">
            <x v="5"/>
          </reference>
          <reference field="9" count="1">
            <x v="13"/>
          </reference>
          <reference field="28" count="1" selected="0">
            <x v="23"/>
          </reference>
        </references>
      </pivotArea>
    </format>
    <format dxfId="68">
      <pivotArea dataOnly="0" labelOnly="1" outline="0" fieldPosition="0">
        <references count="3">
          <reference field="5" count="1" selected="0">
            <x v="0"/>
          </reference>
          <reference field="9" count="1">
            <x v="0"/>
          </reference>
          <reference field="28" count="1" selected="0">
            <x v="25"/>
          </reference>
        </references>
      </pivotArea>
    </format>
    <format dxfId="67">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66">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65">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6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63">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62">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6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60">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59">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58">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57">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56">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5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5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53">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5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51">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50">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9">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8">
      <pivotArea dataOnly="0" labelOnly="1" outline="0" fieldPosition="0">
        <references count="2">
          <reference field="5" count="1">
            <x v="3"/>
          </reference>
          <reference field="28" count="1" selected="0">
            <x v="16"/>
          </reference>
        </references>
      </pivotArea>
    </format>
    <format dxfId="47">
      <pivotArea dataOnly="0" labelOnly="1" outline="0" fieldPosition="0">
        <references count="2">
          <reference field="5" count="1">
            <x v="5"/>
          </reference>
          <reference field="28" count="1" selected="0">
            <x v="18"/>
          </reference>
        </references>
      </pivotArea>
    </format>
    <format dxfId="46">
      <pivotArea dataOnly="0" labelOnly="1" outline="0" fieldPosition="0">
        <references count="3">
          <reference field="5" count="1" selected="0">
            <x v="3"/>
          </reference>
          <reference field="9" count="2">
            <x v="23"/>
            <x v="24"/>
          </reference>
          <reference field="28" count="1" selected="0">
            <x v="16"/>
          </reference>
        </references>
      </pivotArea>
    </format>
    <format dxfId="45">
      <pivotArea dataOnly="0" labelOnly="1" outline="0" fieldPosition="0">
        <references count="3">
          <reference field="5" count="1" selected="0">
            <x v="5"/>
          </reference>
          <reference field="9" count="1">
            <x v="51"/>
          </reference>
          <reference field="28" count="1" selected="0">
            <x v="18"/>
          </reference>
        </references>
      </pivotArea>
    </format>
    <format dxfId="44">
      <pivotArea dataOnly="0" labelOnly="1" outline="0" fieldPosition="0">
        <references count="3">
          <reference field="5" count="1" selected="0">
            <x v="5"/>
          </reference>
          <reference field="9" count="1">
            <x v="13"/>
          </reference>
          <reference field="28" count="1" selected="0">
            <x v="23"/>
          </reference>
        </references>
      </pivotArea>
    </format>
    <format dxfId="43">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4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41">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40">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9">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8">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37">
      <pivotArea field="28" type="button" dataOnly="0" labelOnly="1" outline="0" axis="axisRow" fieldPosition="0"/>
    </format>
    <format dxfId="36">
      <pivotArea field="5" type="button" dataOnly="0" labelOnly="1" outline="0" axis="axisRow" fieldPosition="1"/>
    </format>
    <format dxfId="35">
      <pivotArea field="9" type="button" dataOnly="0" labelOnly="1" outline="0" axis="axisRow" fieldPosition="2"/>
    </format>
    <format dxfId="34">
      <pivotArea field="12" type="button" dataOnly="0" labelOnly="1" outline="0" axis="axisRow" fieldPosition="3"/>
    </format>
    <format dxfId="33">
      <pivotArea field="40" type="button" dataOnly="0" labelOnly="1" outline="0" axis="axisRow" fieldPosition="4"/>
    </format>
    <format dxfId="32">
      <pivotArea field="13" type="button" dataOnly="0" labelOnly="1" outline="0" axis="axisRow" fieldPosition="5"/>
    </format>
    <format dxfId="31">
      <pivotArea dataOnly="0" labelOnly="1" outline="0" fieldPosition="0">
        <references count="1">
          <reference field="28" count="3">
            <x v="16"/>
            <x v="18"/>
            <x v="23"/>
          </reference>
        </references>
      </pivotArea>
    </format>
    <format dxfId="30">
      <pivotArea dataOnly="0" labelOnly="1" outline="0" fieldPosition="0">
        <references count="2">
          <reference field="5" count="1">
            <x v="3"/>
          </reference>
          <reference field="28" count="1" selected="0">
            <x v="16"/>
          </reference>
        </references>
      </pivotArea>
    </format>
    <format dxfId="29">
      <pivotArea dataOnly="0" labelOnly="1" outline="0" fieldPosition="0">
        <references count="2">
          <reference field="5" count="1">
            <x v="5"/>
          </reference>
          <reference field="28" count="1" selected="0">
            <x v="18"/>
          </reference>
        </references>
      </pivotArea>
    </format>
    <format dxfId="28">
      <pivotArea dataOnly="0" labelOnly="1" outline="0" fieldPosition="0">
        <references count="3">
          <reference field="5" count="1" selected="0">
            <x v="3"/>
          </reference>
          <reference field="9" count="2">
            <x v="23"/>
            <x v="24"/>
          </reference>
          <reference field="28" count="1" selected="0">
            <x v="16"/>
          </reference>
        </references>
      </pivotArea>
    </format>
    <format dxfId="27">
      <pivotArea dataOnly="0" labelOnly="1" outline="0" fieldPosition="0">
        <references count="3">
          <reference field="5" count="1" selected="0">
            <x v="5"/>
          </reference>
          <reference field="9" count="1">
            <x v="51"/>
          </reference>
          <reference field="28" count="1" selected="0">
            <x v="18"/>
          </reference>
        </references>
      </pivotArea>
    </format>
    <format dxfId="26">
      <pivotArea dataOnly="0" labelOnly="1" outline="0" fieldPosition="0">
        <references count="3">
          <reference field="5" count="1" selected="0">
            <x v="5"/>
          </reference>
          <reference field="9" count="1">
            <x v="13"/>
          </reference>
          <reference field="28" count="1" selected="0">
            <x v="23"/>
          </reference>
        </references>
      </pivotArea>
    </format>
    <format dxfId="25">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24">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2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0">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19">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18">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7">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6">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15">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14">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13">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1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1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10">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7B22D0C-B0CF-405D-A42B-EC1C0503D097}"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3:B93"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axis="axisRow" showAll="0">
      <items count="54">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 t="default"/>
      </items>
    </pivotField>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axis="axisRow"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s>
  <rowFields count="2">
    <field x="28"/>
    <field x="9"/>
  </rowFields>
  <rowItems count="20">
    <i>
      <x v="2"/>
    </i>
    <i r="1">
      <x v="9"/>
    </i>
    <i>
      <x v="17"/>
    </i>
    <i r="1">
      <x v="1"/>
    </i>
    <i r="1">
      <x v="2"/>
    </i>
    <i r="1">
      <x v="3"/>
    </i>
    <i>
      <x v="19"/>
    </i>
    <i r="1">
      <x v="14"/>
    </i>
    <i r="1">
      <x v="27"/>
    </i>
    <i r="1">
      <x v="28"/>
    </i>
    <i r="1">
      <x v="50"/>
    </i>
    <i>
      <x v="27"/>
    </i>
    <i r="1">
      <x v="37"/>
    </i>
    <i>
      <x v="28"/>
    </i>
    <i r="1">
      <x v="5"/>
    </i>
    <i r="1">
      <x v="25"/>
    </i>
    <i r="1">
      <x v="26"/>
    </i>
    <i r="1">
      <x v="31"/>
    </i>
    <i r="1">
      <x v="38"/>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C7F0B7E-4DC3-43D9-8843-5AF119B3E3B1}" name="TablaDinámica9"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13:D128" firstHeaderRow="1" firstDataRow="2" firstDataCol="1" rowPageCount="1" colPageCount="1"/>
  <pivotFields count="43">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26">
        <item x="18"/>
        <item x="20"/>
        <item x="17"/>
        <item x="19"/>
        <item h="1" x="5"/>
        <item h="1" x="6"/>
        <item h="1" x="9"/>
        <item h="1" x="4"/>
        <item h="1" x="8"/>
        <item h="1" x="7"/>
        <item h="1" x="3"/>
        <item x="2"/>
        <item x="10"/>
        <item x="11"/>
        <item x="1"/>
        <item x="0"/>
        <item m="1" x="24"/>
        <item x="13"/>
        <item x="12"/>
        <item h="1" x="21"/>
        <item h="1" x="15"/>
        <item h="1" x="22"/>
        <item h="1" x="16"/>
        <item h="1" x="14"/>
        <item h="1" x="23"/>
        <item t="default"/>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items count="35">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multipleItemSelectionAllowed="1" showAll="0">
      <items count="5">
        <item x="0"/>
        <item x="2"/>
        <item m="1" x="3"/>
        <item x="1"/>
        <item t="default"/>
      </items>
    </pivotField>
    <pivotField compact="0" outline="0" showAll="0"/>
  </pivotFields>
  <rowFields count="1">
    <field x="28"/>
  </rowFields>
  <rowItems count="14">
    <i>
      <x v="2"/>
    </i>
    <i>
      <x v="5"/>
    </i>
    <i>
      <x v="6"/>
    </i>
    <i>
      <x v="7"/>
    </i>
    <i>
      <x v="8"/>
    </i>
    <i>
      <x v="14"/>
    </i>
    <i>
      <x v="15"/>
    </i>
    <i>
      <x v="16"/>
    </i>
    <i>
      <x v="18"/>
    </i>
    <i>
      <x v="19"/>
    </i>
    <i>
      <x v="22"/>
    </i>
    <i>
      <x v="23"/>
    </i>
    <i>
      <x v="25"/>
    </i>
    <i t="grand">
      <x/>
    </i>
  </rowItems>
  <colFields count="1">
    <field x="41"/>
  </colFields>
  <colItems count="3">
    <i>
      <x/>
    </i>
    <i>
      <x v="3"/>
    </i>
    <i t="grand">
      <x/>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E47439E-7BB5-4650-8AD3-81FA0BC6432E}" name="TablaDinámica10"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222:G227" firstHeaderRow="2" firstDataRow="2" firstDataCol="6" rowPageCount="2"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compact="0" outline="0" showAll="0"/>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multipleItemSelectionAllowed="1"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6"/>
        <item x="1"/>
        <item m="1" x="28"/>
        <item x="20"/>
        <item x="14"/>
        <item x="5"/>
        <item x="13"/>
        <item x="12"/>
        <item m="1" x="25"/>
        <item m="1" x="27"/>
        <item x="16"/>
        <item x="23"/>
        <item m="1" x="24"/>
        <item x="11"/>
        <item x="3"/>
        <item x="0"/>
        <item x="7"/>
        <item x="10"/>
        <item x="9"/>
        <item x="22"/>
        <item m="1" x="26"/>
        <item x="17"/>
        <item x="8"/>
        <item x="4"/>
        <item x="2"/>
        <item m="1" x="31"/>
        <item m="1" x="30"/>
        <item m="1" x="33"/>
        <item m="1" x="32"/>
        <item x="15"/>
        <item x="18"/>
        <item x="19"/>
        <item x="2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4">
        <item x="7"/>
        <item m="1" x="20"/>
        <item m="1" x="22"/>
        <item x="5"/>
        <item m="1" x="18"/>
        <item x="3"/>
        <item x="13"/>
        <item x="6"/>
        <item x="4"/>
        <item m="1" x="23"/>
        <item x="2"/>
        <item m="1" x="19"/>
        <item m="1" x="21"/>
        <item x="0"/>
        <item x="1"/>
        <item x="8"/>
        <item x="9"/>
        <item x="10"/>
        <item x="11"/>
        <item x="12"/>
        <item x="14"/>
        <item x="15"/>
        <item x="16"/>
        <item x="17"/>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h="1" x="0"/>
        <item x="1"/>
        <item t="default"/>
      </items>
    </pivotField>
  </pivotFields>
  <rowFields count="6">
    <field x="28"/>
    <field x="5"/>
    <field x="9"/>
    <field x="12"/>
    <field x="40"/>
    <field x="13"/>
  </rowFields>
  <rowItems count="4">
    <i>
      <x v="23"/>
      <x v="8"/>
      <x v="37"/>
      <x/>
      <x v="5"/>
      <x v="36"/>
    </i>
    <i>
      <x v="24"/>
      <x v="6"/>
      <x v="25"/>
      <x/>
      <x v="8"/>
      <x v="15"/>
    </i>
    <i r="2">
      <x v="26"/>
      <x/>
      <x v="10"/>
      <x v="75"/>
    </i>
    <i t="grand">
      <x/>
    </i>
  </rowItems>
  <colItems count="1">
    <i/>
  </colItems>
  <pageFields count="2">
    <pageField fld="42" hier="-1"/>
    <pageField fld="41" hier="-1"/>
  </pageFields>
  <dataFields count="1">
    <dataField name="Cuenta de COD_FILA" fld="1" subtotal="count" baseField="0" baseItem="0"/>
  </dataFields>
  <formats count="237">
    <format dxfId="432">
      <pivotArea dataOnly="0" labelOnly="1" grandRow="1" outline="0" fieldPosition="0"/>
    </format>
    <format dxfId="431">
      <pivotArea dataOnly="0" labelOnly="1" outline="0" fieldPosition="0">
        <references count="4">
          <reference field="9" count="1" selected="0">
            <x v="0"/>
          </reference>
          <reference field="13" count="1" selected="0">
            <x v="99"/>
          </reference>
          <reference field="28" count="1" selected="0">
            <x v="25"/>
          </reference>
          <reference field="40" count="1">
            <x v="3"/>
          </reference>
        </references>
      </pivotArea>
    </format>
    <format dxfId="430">
      <pivotArea dataOnly="0" labelOnly="1" outline="0" fieldPosition="0">
        <references count="4">
          <reference field="9" count="1" selected="0">
            <x v="0"/>
          </reference>
          <reference field="13" count="1" selected="0">
            <x v="100"/>
          </reference>
          <reference field="28" count="1" selected="0">
            <x v="25"/>
          </reference>
          <reference field="40" count="1">
            <x v="3"/>
          </reference>
        </references>
      </pivotArea>
    </format>
    <format dxfId="429">
      <pivotArea dataOnly="0" labelOnly="1" outline="0" fieldPosition="0">
        <references count="4">
          <reference field="9" count="1" selected="0">
            <x v="13"/>
          </reference>
          <reference field="13" count="1" selected="0">
            <x v="31"/>
          </reference>
          <reference field="28" count="1" selected="0">
            <x v="23"/>
          </reference>
          <reference field="40" count="1">
            <x v="5"/>
          </reference>
        </references>
      </pivotArea>
    </format>
    <format dxfId="428">
      <pivotArea dataOnly="0" labelOnly="1" outline="0" fieldPosition="0">
        <references count="4">
          <reference field="9" count="1" selected="0">
            <x v="23"/>
          </reference>
          <reference field="13" count="1" selected="0">
            <x v="7"/>
          </reference>
          <reference field="28" count="1" selected="0">
            <x v="16"/>
          </reference>
          <reference field="40" count="1">
            <x v="0"/>
          </reference>
        </references>
      </pivotArea>
    </format>
    <format dxfId="427">
      <pivotArea dataOnly="0" labelOnly="1" outline="0" fieldPosition="0">
        <references count="4">
          <reference field="9" count="1" selected="0">
            <x v="24"/>
          </reference>
          <reference field="13" count="1" selected="0">
            <x v="46"/>
          </reference>
          <reference field="28" count="1" selected="0">
            <x v="16"/>
          </reference>
          <reference field="40" count="1">
            <x v="0"/>
          </reference>
        </references>
      </pivotArea>
    </format>
    <format dxfId="426">
      <pivotArea dataOnly="0" labelOnly="1" outline="0" fieldPosition="0">
        <references count="4">
          <reference field="9" count="1" selected="0">
            <x v="25"/>
          </reference>
          <reference field="13" count="1" selected="0">
            <x v="111"/>
          </reference>
          <reference field="28" count="1" selected="0">
            <x v="2"/>
          </reference>
          <reference field="40" count="1">
            <x v="9"/>
          </reference>
        </references>
      </pivotArea>
    </format>
    <format dxfId="425">
      <pivotArea dataOnly="0" labelOnly="1" outline="0" fieldPosition="0">
        <references count="4">
          <reference field="9" count="1" selected="0">
            <x v="25"/>
          </reference>
          <reference field="13" count="1" selected="0">
            <x v="4"/>
          </reference>
          <reference field="28" count="1" selected="0">
            <x v="16"/>
          </reference>
          <reference field="40" count="1">
            <x v="3"/>
          </reference>
        </references>
      </pivotArea>
    </format>
    <format dxfId="424">
      <pivotArea dataOnly="0" labelOnly="1" outline="0" fieldPosition="0">
        <references count="4">
          <reference field="9" count="1" selected="0">
            <x v="51"/>
          </reference>
          <reference field="13" count="1" selected="0">
            <x v="53"/>
          </reference>
          <reference field="28" count="1" selected="0">
            <x v="18"/>
          </reference>
          <reference field="40" count="1">
            <x v="7"/>
          </reference>
        </references>
      </pivotArea>
    </format>
    <format dxfId="423">
      <pivotArea dataOnly="0" labelOnly="1" outline="0" fieldPosition="0">
        <references count="3">
          <reference field="9" count="1" selected="0">
            <x v="25"/>
          </reference>
          <reference field="12" count="1">
            <x v="0"/>
          </reference>
          <reference field="28" count="1" selected="0">
            <x v="2"/>
          </reference>
        </references>
      </pivotArea>
    </format>
    <format dxfId="422">
      <pivotArea dataOnly="0" labelOnly="1" outline="0" fieldPosition="0">
        <references count="3">
          <reference field="9" count="1" selected="0">
            <x v="25"/>
          </reference>
          <reference field="12" count="1">
            <x v="1"/>
          </reference>
          <reference field="28" count="1" selected="0">
            <x v="16"/>
          </reference>
        </references>
      </pivotArea>
    </format>
    <format dxfId="421">
      <pivotArea dataOnly="0" labelOnly="1" outline="0" fieldPosition="0">
        <references count="3">
          <reference field="9" count="1" selected="0">
            <x v="51"/>
          </reference>
          <reference field="12" count="1">
            <x v="0"/>
          </reference>
          <reference field="28" count="1" selected="0">
            <x v="18"/>
          </reference>
        </references>
      </pivotArea>
    </format>
    <format dxfId="420">
      <pivotArea dataOnly="0" labelOnly="1" outline="0" fieldPosition="0">
        <references count="3">
          <reference field="9" count="1" selected="0">
            <x v="13"/>
          </reference>
          <reference field="12" count="1">
            <x v="1"/>
          </reference>
          <reference field="28" count="1" selected="0">
            <x v="23"/>
          </reference>
        </references>
      </pivotArea>
    </format>
    <format dxfId="419">
      <pivotArea dataOnly="0" labelOnly="1" outline="0" fieldPosition="0">
        <references count="3">
          <reference field="9" count="1" selected="0">
            <x v="0"/>
          </reference>
          <reference field="12" count="2">
            <x v="0"/>
            <x v="1"/>
          </reference>
          <reference field="28" count="1" selected="0">
            <x v="25"/>
          </reference>
        </references>
      </pivotArea>
    </format>
    <format dxfId="418">
      <pivotArea dataOnly="0" labelOnly="1" outline="0" fieldPosition="0">
        <references count="4">
          <reference field="9" count="1" selected="0">
            <x v="25"/>
          </reference>
          <reference field="12" count="1" selected="0">
            <x v="0"/>
          </reference>
          <reference field="28" count="1" selected="0">
            <x v="2"/>
          </reference>
          <reference field="40" count="1">
            <x v="9"/>
          </reference>
        </references>
      </pivotArea>
    </format>
    <format dxfId="417">
      <pivotArea dataOnly="0" labelOnly="1" outline="0" fieldPosition="0">
        <references count="4">
          <reference field="9" count="1" selected="0">
            <x v="23"/>
          </reference>
          <reference field="12" count="1" selected="0">
            <x v="0"/>
          </reference>
          <reference field="28" count="1" selected="0">
            <x v="16"/>
          </reference>
          <reference field="40" count="1">
            <x v="0"/>
          </reference>
        </references>
      </pivotArea>
    </format>
    <format dxfId="416">
      <pivotArea dataOnly="0" labelOnly="1" outline="0" fieldPosition="0">
        <references count="4">
          <reference field="9" count="1" selected="0">
            <x v="25"/>
          </reference>
          <reference field="12" count="1" selected="0">
            <x v="1"/>
          </reference>
          <reference field="28" count="1" selected="0">
            <x v="16"/>
          </reference>
          <reference field="40" count="1">
            <x v="3"/>
          </reference>
        </references>
      </pivotArea>
    </format>
    <format dxfId="415">
      <pivotArea dataOnly="0" labelOnly="1" outline="0" fieldPosition="0">
        <references count="4">
          <reference field="9" count="1" selected="0">
            <x v="51"/>
          </reference>
          <reference field="12" count="1" selected="0">
            <x v="0"/>
          </reference>
          <reference field="28" count="1" selected="0">
            <x v="18"/>
          </reference>
          <reference field="40" count="1">
            <x v="7"/>
          </reference>
        </references>
      </pivotArea>
    </format>
    <format dxfId="414">
      <pivotArea dataOnly="0" labelOnly="1" outline="0" fieldPosition="0">
        <references count="4">
          <reference field="9" count="1" selected="0">
            <x v="13"/>
          </reference>
          <reference field="12" count="1" selected="0">
            <x v="1"/>
          </reference>
          <reference field="28" count="1" selected="0">
            <x v="23"/>
          </reference>
          <reference field="40" count="1">
            <x v="5"/>
          </reference>
        </references>
      </pivotArea>
    </format>
    <format dxfId="413">
      <pivotArea dataOnly="0" labelOnly="1" outline="0" fieldPosition="0">
        <references count="4">
          <reference field="9" count="1" selected="0">
            <x v="0"/>
          </reference>
          <reference field="12" count="1" selected="0">
            <x v="0"/>
          </reference>
          <reference field="28" count="1" selected="0">
            <x v="25"/>
          </reference>
          <reference field="40" count="1">
            <x v="3"/>
          </reference>
        </references>
      </pivotArea>
    </format>
    <format dxfId="412">
      <pivotArea dataOnly="0" labelOnly="1" outline="0" fieldPosition="0">
        <references count="5">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411">
      <pivotArea dataOnly="0" labelOnly="1" outline="0" fieldPosition="0">
        <references count="5">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410">
      <pivotArea dataOnly="0" labelOnly="1" outline="0" fieldPosition="0">
        <references count="5">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409">
      <pivotArea dataOnly="0" labelOnly="1" outline="0" fieldPosition="0">
        <references count="5">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408">
      <pivotArea dataOnly="0" labelOnly="1" outline="0" fieldPosition="0">
        <references count="5">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407">
      <pivotArea dataOnly="0" labelOnly="1" outline="0" fieldPosition="0">
        <references count="5">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406">
      <pivotArea dataOnly="0" labelOnly="1" outline="0" fieldPosition="0">
        <references count="5">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405">
      <pivotArea dataOnly="0" labelOnly="1" outline="0" fieldPosition="0">
        <references count="5">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404">
      <pivotArea dataOnly="0" labelOnly="1" outline="0" fieldPosition="0">
        <references count="2">
          <reference field="5" count="1">
            <x v="1"/>
          </reference>
          <reference field="28" count="1" selected="0">
            <x v="2"/>
          </reference>
        </references>
      </pivotArea>
    </format>
    <format dxfId="403">
      <pivotArea dataOnly="0" labelOnly="1" outline="0" fieldPosition="0">
        <references count="2">
          <reference field="5" count="1">
            <x v="3"/>
          </reference>
          <reference field="28" count="1" selected="0">
            <x v="16"/>
          </reference>
        </references>
      </pivotArea>
    </format>
    <format dxfId="402">
      <pivotArea dataOnly="0" labelOnly="1" outline="0" fieldPosition="0">
        <references count="2">
          <reference field="5" count="1">
            <x v="5"/>
          </reference>
          <reference field="28" count="1" selected="0">
            <x v="18"/>
          </reference>
        </references>
      </pivotArea>
    </format>
    <format dxfId="401">
      <pivotArea dataOnly="0" labelOnly="1" outline="0" fieldPosition="0">
        <references count="2">
          <reference field="5" count="1">
            <x v="0"/>
          </reference>
          <reference field="28" count="1" selected="0">
            <x v="25"/>
          </reference>
        </references>
      </pivotArea>
    </format>
    <format dxfId="400">
      <pivotArea dataOnly="0" labelOnly="1" outline="0" fieldPosition="0">
        <references count="3">
          <reference field="5" count="1" selected="0">
            <x v="1"/>
          </reference>
          <reference field="9" count="1">
            <x v="25"/>
          </reference>
          <reference field="28" count="1" selected="0">
            <x v="2"/>
          </reference>
        </references>
      </pivotArea>
    </format>
    <format dxfId="399">
      <pivotArea dataOnly="0" labelOnly="1" outline="0" fieldPosition="0">
        <references count="3">
          <reference field="5" count="1" selected="0">
            <x v="3"/>
          </reference>
          <reference field="9" count="3">
            <x v="23"/>
            <x v="24"/>
            <x v="25"/>
          </reference>
          <reference field="28" count="1" selected="0">
            <x v="16"/>
          </reference>
        </references>
      </pivotArea>
    </format>
    <format dxfId="398">
      <pivotArea dataOnly="0" labelOnly="1" outline="0" fieldPosition="0">
        <references count="3">
          <reference field="5" count="1" selected="0">
            <x v="5"/>
          </reference>
          <reference field="9" count="1">
            <x v="51"/>
          </reference>
          <reference field="28" count="1" selected="0">
            <x v="18"/>
          </reference>
        </references>
      </pivotArea>
    </format>
    <format dxfId="397">
      <pivotArea dataOnly="0" labelOnly="1" outline="0" fieldPosition="0">
        <references count="3">
          <reference field="5" count="1" selected="0">
            <x v="5"/>
          </reference>
          <reference field="9" count="1">
            <x v="13"/>
          </reference>
          <reference field="28" count="1" selected="0">
            <x v="23"/>
          </reference>
        </references>
      </pivotArea>
    </format>
    <format dxfId="396">
      <pivotArea dataOnly="0" labelOnly="1" outline="0" fieldPosition="0">
        <references count="3">
          <reference field="5" count="1" selected="0">
            <x v="0"/>
          </reference>
          <reference field="9" count="1">
            <x v="0"/>
          </reference>
          <reference field="28" count="1" selected="0">
            <x v="25"/>
          </reference>
        </references>
      </pivotArea>
    </format>
    <format dxfId="395">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94">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93">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92">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91">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90">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89">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88">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87">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8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85">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84">
      <pivotArea dataOnly="0" labelOnly="1" outline="0" fieldPosition="0">
        <references count="1">
          <reference field="28" count="1">
            <x v="23"/>
          </reference>
        </references>
      </pivotArea>
    </format>
    <format dxfId="383">
      <pivotArea dataOnly="0" labelOnly="1" outline="0" offset="IV256" fieldPosition="0">
        <references count="2">
          <reference field="5" count="1">
            <x v="5"/>
          </reference>
          <reference field="28" count="1" selected="0">
            <x v="18"/>
          </reference>
        </references>
      </pivotArea>
    </format>
    <format dxfId="382">
      <pivotArea dataOnly="0" labelOnly="1" outline="0" fieldPosition="0">
        <references count="3">
          <reference field="5" count="1" selected="0">
            <x v="5"/>
          </reference>
          <reference field="9" count="1">
            <x v="13"/>
          </reference>
          <reference field="28" count="1" selected="0">
            <x v="23"/>
          </reference>
        </references>
      </pivotArea>
    </format>
    <format dxfId="381">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80">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79">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78">
      <pivotArea dataOnly="0" labelOnly="1" outline="0" fieldPosition="0">
        <references count="1">
          <reference field="28" count="1">
            <x v="25"/>
          </reference>
        </references>
      </pivotArea>
    </format>
    <format dxfId="377">
      <pivotArea dataOnly="0" labelOnly="1" outline="0" fieldPosition="0">
        <references count="2">
          <reference field="5" count="1">
            <x v="0"/>
          </reference>
          <reference field="28" count="1" selected="0">
            <x v="25"/>
          </reference>
        </references>
      </pivotArea>
    </format>
    <format dxfId="376">
      <pivotArea dataOnly="0" labelOnly="1" outline="0" fieldPosition="0">
        <references count="3">
          <reference field="5" count="1" selected="0">
            <x v="0"/>
          </reference>
          <reference field="9" count="1">
            <x v="0"/>
          </reference>
          <reference field="28" count="1" selected="0">
            <x v="25"/>
          </reference>
        </references>
      </pivotArea>
    </format>
    <format dxfId="375">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74">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73">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72">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71">
      <pivotArea dataOnly="0" labelOnly="1" outline="0" fieldPosition="0">
        <references count="1">
          <reference field="28" count="2">
            <x v="2"/>
            <x v="16"/>
          </reference>
        </references>
      </pivotArea>
    </format>
    <format dxfId="370">
      <pivotArea dataOnly="0" labelOnly="1" outline="0" fieldPosition="0">
        <references count="2">
          <reference field="5" count="1">
            <x v="1"/>
          </reference>
          <reference field="28" count="1" selected="0">
            <x v="2"/>
          </reference>
        </references>
      </pivotArea>
    </format>
    <format dxfId="369">
      <pivotArea dataOnly="0" labelOnly="1" outline="0" fieldPosition="0">
        <references count="2">
          <reference field="5" count="1">
            <x v="3"/>
          </reference>
          <reference field="28" count="1" selected="0">
            <x v="16"/>
          </reference>
        </references>
      </pivotArea>
    </format>
    <format dxfId="368">
      <pivotArea dataOnly="0" labelOnly="1" outline="0" fieldPosition="0">
        <references count="3">
          <reference field="5" count="1" selected="0">
            <x v="1"/>
          </reference>
          <reference field="9" count="1">
            <x v="25"/>
          </reference>
          <reference field="28" count="1" selected="0">
            <x v="2"/>
          </reference>
        </references>
      </pivotArea>
    </format>
    <format dxfId="367">
      <pivotArea dataOnly="0" labelOnly="1" outline="0" fieldPosition="0">
        <references count="3">
          <reference field="5" count="1" selected="0">
            <x v="3"/>
          </reference>
          <reference field="9" count="3">
            <x v="23"/>
            <x v="24"/>
            <x v="25"/>
          </reference>
          <reference field="28" count="1" selected="0">
            <x v="16"/>
          </reference>
        </references>
      </pivotArea>
    </format>
    <format dxfId="366">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65">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64">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63">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62">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61">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60">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59">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58">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57">
      <pivotArea dataOnly="0" labelOnly="1" outline="0" fieldPosition="0">
        <references count="1">
          <reference field="28" count="1">
            <x v="18"/>
          </reference>
        </references>
      </pivotArea>
    </format>
    <format dxfId="356">
      <pivotArea dataOnly="0" labelOnly="1" outline="0" offset="IV1" fieldPosition="0">
        <references count="2">
          <reference field="5" count="1">
            <x v="5"/>
          </reference>
          <reference field="28" count="1" selected="0">
            <x v="18"/>
          </reference>
        </references>
      </pivotArea>
    </format>
    <format dxfId="355">
      <pivotArea dataOnly="0" labelOnly="1" outline="0" fieldPosition="0">
        <references count="3">
          <reference field="5" count="1" selected="0">
            <x v="5"/>
          </reference>
          <reference field="9" count="1">
            <x v="51"/>
          </reference>
          <reference field="28" count="1" selected="0">
            <x v="18"/>
          </reference>
        </references>
      </pivotArea>
    </format>
    <format dxfId="354">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53">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52">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51">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50">
      <pivotArea dataOnly="0" labelOnly="1" outline="0" fieldPosition="0">
        <references count="1">
          <reference field="28" count="5">
            <x v="2"/>
            <x v="16"/>
            <x v="18"/>
            <x v="23"/>
            <x v="25"/>
          </reference>
        </references>
      </pivotArea>
    </format>
    <format dxfId="349">
      <pivotArea dataOnly="0" labelOnly="1" outline="0" fieldPosition="0">
        <references count="2">
          <reference field="5" count="1">
            <x v="1"/>
          </reference>
          <reference field="28" count="1" selected="0">
            <x v="2"/>
          </reference>
        </references>
      </pivotArea>
    </format>
    <format dxfId="348">
      <pivotArea dataOnly="0" labelOnly="1" outline="0" fieldPosition="0">
        <references count="2">
          <reference field="5" count="1">
            <x v="3"/>
          </reference>
          <reference field="28" count="1" selected="0">
            <x v="16"/>
          </reference>
        </references>
      </pivotArea>
    </format>
    <format dxfId="347">
      <pivotArea dataOnly="0" labelOnly="1" outline="0" fieldPosition="0">
        <references count="2">
          <reference field="5" count="1">
            <x v="5"/>
          </reference>
          <reference field="28" count="1" selected="0">
            <x v="18"/>
          </reference>
        </references>
      </pivotArea>
    </format>
    <format dxfId="346">
      <pivotArea dataOnly="0" labelOnly="1" outline="0" fieldPosition="0">
        <references count="2">
          <reference field="5" count="1">
            <x v="0"/>
          </reference>
          <reference field="28" count="1" selected="0">
            <x v="25"/>
          </reference>
        </references>
      </pivotArea>
    </format>
    <format dxfId="345">
      <pivotArea dataOnly="0" labelOnly="1" outline="0" fieldPosition="0">
        <references count="3">
          <reference field="5" count="1" selected="0">
            <x v="1"/>
          </reference>
          <reference field="9" count="1">
            <x v="25"/>
          </reference>
          <reference field="28" count="1" selected="0">
            <x v="2"/>
          </reference>
        </references>
      </pivotArea>
    </format>
    <format dxfId="344">
      <pivotArea dataOnly="0" labelOnly="1" outline="0" fieldPosition="0">
        <references count="3">
          <reference field="5" count="1" selected="0">
            <x v="3"/>
          </reference>
          <reference field="9" count="3">
            <x v="23"/>
            <x v="24"/>
            <x v="25"/>
          </reference>
          <reference field="28" count="1" selected="0">
            <x v="16"/>
          </reference>
        </references>
      </pivotArea>
    </format>
    <format dxfId="343">
      <pivotArea dataOnly="0" labelOnly="1" outline="0" fieldPosition="0">
        <references count="3">
          <reference field="5" count="1" selected="0">
            <x v="5"/>
          </reference>
          <reference field="9" count="1">
            <x v="51"/>
          </reference>
          <reference field="28" count="1" selected="0">
            <x v="18"/>
          </reference>
        </references>
      </pivotArea>
    </format>
    <format dxfId="342">
      <pivotArea dataOnly="0" labelOnly="1" outline="0" fieldPosition="0">
        <references count="3">
          <reference field="5" count="1" selected="0">
            <x v="5"/>
          </reference>
          <reference field="9" count="1">
            <x v="13"/>
          </reference>
          <reference field="28" count="1" selected="0">
            <x v="23"/>
          </reference>
        </references>
      </pivotArea>
    </format>
    <format dxfId="341">
      <pivotArea dataOnly="0" labelOnly="1" outline="0" fieldPosition="0">
        <references count="3">
          <reference field="5" count="1" selected="0">
            <x v="0"/>
          </reference>
          <reference field="9" count="1">
            <x v="0"/>
          </reference>
          <reference field="28" count="1" selected="0">
            <x v="25"/>
          </reference>
        </references>
      </pivotArea>
    </format>
    <format dxfId="340">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39">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38">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3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36">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335">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334">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333">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332">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331">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330">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329">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328">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327">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326">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325">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324">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323">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322">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321">
      <pivotArea outline="0" fieldPosition="0">
        <references count="6">
          <reference field="5" count="4" selected="0">
            <x v="0"/>
            <x v="1"/>
            <x v="3"/>
            <x v="5"/>
          </reference>
          <reference field="9" count="6" selected="0">
            <x v="0"/>
            <x v="13"/>
            <x v="23"/>
            <x v="24"/>
            <x v="25"/>
            <x v="51"/>
          </reference>
          <reference field="12" count="2" selected="0">
            <x v="0"/>
            <x v="1"/>
          </reference>
          <reference field="13" count="8" selected="0">
            <x v="4"/>
            <x v="7"/>
            <x v="31"/>
            <x v="46"/>
            <x v="53"/>
            <x v="99"/>
            <x v="100"/>
            <x v="111"/>
          </reference>
          <reference field="28" count="5" selected="0">
            <x v="2"/>
            <x v="16"/>
            <x v="18"/>
            <x v="23"/>
            <x v="25"/>
          </reference>
          <reference field="40" count="5" selected="0">
            <x v="0"/>
            <x v="3"/>
            <x v="5"/>
            <x v="7"/>
            <x v="9"/>
          </reference>
        </references>
      </pivotArea>
    </format>
    <format dxfId="320">
      <pivotArea field="28" type="button" dataOnly="0" labelOnly="1" outline="0" axis="axisRow" fieldPosition="0"/>
    </format>
    <format dxfId="319">
      <pivotArea field="5" type="button" dataOnly="0" labelOnly="1" outline="0" axis="axisRow" fieldPosition="1"/>
    </format>
    <format dxfId="318">
      <pivotArea field="9" type="button" dataOnly="0" labelOnly="1" outline="0" axis="axisRow" fieldPosition="2"/>
    </format>
    <format dxfId="317">
      <pivotArea field="12" type="button" dataOnly="0" labelOnly="1" outline="0" axis="axisRow" fieldPosition="3"/>
    </format>
    <format dxfId="316">
      <pivotArea field="40" type="button" dataOnly="0" labelOnly="1" outline="0" axis="axisRow" fieldPosition="4"/>
    </format>
    <format dxfId="315">
      <pivotArea field="13" type="button" dataOnly="0" labelOnly="1" outline="0" axis="axisRow" fieldPosition="5"/>
    </format>
    <format dxfId="314">
      <pivotArea dataOnly="0" labelOnly="1" outline="0" fieldPosition="0">
        <references count="1">
          <reference field="28" count="5">
            <x v="2"/>
            <x v="16"/>
            <x v="18"/>
            <x v="23"/>
            <x v="25"/>
          </reference>
        </references>
      </pivotArea>
    </format>
    <format dxfId="313">
      <pivotArea dataOnly="0" labelOnly="1" outline="0" fieldPosition="0">
        <references count="2">
          <reference field="5" count="1">
            <x v="1"/>
          </reference>
          <reference field="28" count="1" selected="0">
            <x v="2"/>
          </reference>
        </references>
      </pivotArea>
    </format>
    <format dxfId="312">
      <pivotArea dataOnly="0" labelOnly="1" outline="0" fieldPosition="0">
        <references count="2">
          <reference field="5" count="1">
            <x v="3"/>
          </reference>
          <reference field="28" count="1" selected="0">
            <x v="16"/>
          </reference>
        </references>
      </pivotArea>
    </format>
    <format dxfId="311">
      <pivotArea dataOnly="0" labelOnly="1" outline="0" fieldPosition="0">
        <references count="2">
          <reference field="5" count="1">
            <x v="5"/>
          </reference>
          <reference field="28" count="1" selected="0">
            <x v="18"/>
          </reference>
        </references>
      </pivotArea>
    </format>
    <format dxfId="310">
      <pivotArea dataOnly="0" labelOnly="1" outline="0" fieldPosition="0">
        <references count="2">
          <reference field="5" count="1">
            <x v="0"/>
          </reference>
          <reference field="28" count="1" selected="0">
            <x v="25"/>
          </reference>
        </references>
      </pivotArea>
    </format>
    <format dxfId="309">
      <pivotArea dataOnly="0" labelOnly="1" outline="0" fieldPosition="0">
        <references count="3">
          <reference field="5" count="1" selected="0">
            <x v="1"/>
          </reference>
          <reference field="9" count="1">
            <x v="25"/>
          </reference>
          <reference field="28" count="1" selected="0">
            <x v="2"/>
          </reference>
        </references>
      </pivotArea>
    </format>
    <format dxfId="308">
      <pivotArea dataOnly="0" labelOnly="1" outline="0" fieldPosition="0">
        <references count="3">
          <reference field="5" count="1" selected="0">
            <x v="3"/>
          </reference>
          <reference field="9" count="3">
            <x v="23"/>
            <x v="24"/>
            <x v="25"/>
          </reference>
          <reference field="28" count="1" selected="0">
            <x v="16"/>
          </reference>
        </references>
      </pivotArea>
    </format>
    <format dxfId="307">
      <pivotArea dataOnly="0" labelOnly="1" outline="0" fieldPosition="0">
        <references count="3">
          <reference field="5" count="1" selected="0">
            <x v="5"/>
          </reference>
          <reference field="9" count="1">
            <x v="51"/>
          </reference>
          <reference field="28" count="1" selected="0">
            <x v="18"/>
          </reference>
        </references>
      </pivotArea>
    </format>
    <format dxfId="306">
      <pivotArea dataOnly="0" labelOnly="1" outline="0" fieldPosition="0">
        <references count="3">
          <reference field="5" count="1" selected="0">
            <x v="5"/>
          </reference>
          <reference field="9" count="1">
            <x v="13"/>
          </reference>
          <reference field="28" count="1" selected="0">
            <x v="23"/>
          </reference>
        </references>
      </pivotArea>
    </format>
    <format dxfId="305">
      <pivotArea dataOnly="0" labelOnly="1" outline="0" fieldPosition="0">
        <references count="3">
          <reference field="5" count="1" selected="0">
            <x v="0"/>
          </reference>
          <reference field="9" count="1">
            <x v="0"/>
          </reference>
          <reference field="28" count="1" selected="0">
            <x v="25"/>
          </reference>
        </references>
      </pivotArea>
    </format>
    <format dxfId="304">
      <pivotArea dataOnly="0" labelOnly="1" outline="0" fieldPosition="0">
        <references count="4">
          <reference field="5" count="1" selected="0">
            <x v="1"/>
          </reference>
          <reference field="9" count="1" selected="0">
            <x v="25"/>
          </reference>
          <reference field="12" count="1">
            <x v="0"/>
          </reference>
          <reference field="28" count="1" selected="0">
            <x v="2"/>
          </reference>
        </references>
      </pivotArea>
    </format>
    <format dxfId="303">
      <pivotArea dataOnly="0" labelOnly="1" outline="0" fieldPosition="0">
        <references count="4">
          <reference field="5" count="1" selected="0">
            <x v="3"/>
          </reference>
          <reference field="9" count="1" selected="0">
            <x v="25"/>
          </reference>
          <reference field="12" count="1">
            <x v="1"/>
          </reference>
          <reference field="28" count="1" selected="0">
            <x v="16"/>
          </reference>
        </references>
      </pivotArea>
    </format>
    <format dxfId="302">
      <pivotArea dataOnly="0" labelOnly="1" outline="0" fieldPosition="0">
        <references count="4">
          <reference field="5" count="1" selected="0">
            <x v="5"/>
          </reference>
          <reference field="9" count="1" selected="0">
            <x v="51"/>
          </reference>
          <reference field="12" count="1">
            <x v="0"/>
          </reference>
          <reference field="28" count="1" selected="0">
            <x v="18"/>
          </reference>
        </references>
      </pivotArea>
    </format>
    <format dxfId="301">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300">
      <pivotArea dataOnly="0" labelOnly="1" outline="0" fieldPosition="0">
        <references count="4">
          <reference field="5" count="1" selected="0">
            <x v="0"/>
          </reference>
          <reference field="9" count="1" selected="0">
            <x v="0"/>
          </reference>
          <reference field="12" count="2">
            <x v="0"/>
            <x v="1"/>
          </reference>
          <reference field="28" count="1" selected="0">
            <x v="25"/>
          </reference>
        </references>
      </pivotArea>
    </format>
    <format dxfId="299">
      <pivotArea dataOnly="0" labelOnly="1" outline="0" fieldPosition="0">
        <references count="5">
          <reference field="5" count="1" selected="0">
            <x v="1"/>
          </reference>
          <reference field="9" count="1" selected="0">
            <x v="25"/>
          </reference>
          <reference field="12" count="1" selected="0">
            <x v="0"/>
          </reference>
          <reference field="28" count="1" selected="0">
            <x v="2"/>
          </reference>
          <reference field="40" count="1">
            <x v="9"/>
          </reference>
        </references>
      </pivotArea>
    </format>
    <format dxfId="298">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0"/>
          </reference>
        </references>
      </pivotArea>
    </format>
    <format dxfId="297">
      <pivotArea dataOnly="0" labelOnly="1" outline="0" fieldPosition="0">
        <references count="5">
          <reference field="5" count="1" selected="0">
            <x v="3"/>
          </reference>
          <reference field="9" count="1" selected="0">
            <x v="25"/>
          </reference>
          <reference field="12" count="1" selected="0">
            <x v="1"/>
          </reference>
          <reference field="28" count="1" selected="0">
            <x v="16"/>
          </reference>
          <reference field="40" count="1">
            <x v="3"/>
          </reference>
        </references>
      </pivotArea>
    </format>
    <format dxfId="296">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95">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94">
      <pivotArea dataOnly="0" labelOnly="1" outline="0" fieldPosition="0">
        <references count="5">
          <reference field="5" count="1" selected="0">
            <x v="0"/>
          </reference>
          <reference field="9" count="1" selected="0">
            <x v="0"/>
          </reference>
          <reference field="12" count="1" selected="0">
            <x v="0"/>
          </reference>
          <reference field="28" count="1" selected="0">
            <x v="25"/>
          </reference>
          <reference field="40" count="1">
            <x v="3"/>
          </reference>
        </references>
      </pivotArea>
    </format>
    <format dxfId="293">
      <pivotArea dataOnly="0" labelOnly="1" outline="0" fieldPosition="0">
        <references count="6">
          <reference field="5" count="1" selected="0">
            <x v="1"/>
          </reference>
          <reference field="9" count="1" selected="0">
            <x v="25"/>
          </reference>
          <reference field="12" count="1" selected="0">
            <x v="0"/>
          </reference>
          <reference field="13" count="1">
            <x v="111"/>
          </reference>
          <reference field="28" count="1" selected="0">
            <x v="2"/>
          </reference>
          <reference field="40" count="1" selected="0">
            <x v="9"/>
          </reference>
        </references>
      </pivotArea>
    </format>
    <format dxfId="292">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0"/>
          </reference>
        </references>
      </pivotArea>
    </format>
    <format dxfId="291">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0"/>
          </reference>
        </references>
      </pivotArea>
    </format>
    <format dxfId="290">
      <pivotArea dataOnly="0" labelOnly="1" outline="0" fieldPosition="0">
        <references count="6">
          <reference field="5" count="1" selected="0">
            <x v="3"/>
          </reference>
          <reference field="9" count="1" selected="0">
            <x v="25"/>
          </reference>
          <reference field="12" count="1" selected="0">
            <x v="1"/>
          </reference>
          <reference field="13" count="1">
            <x v="4"/>
          </reference>
          <reference field="28" count="1" selected="0">
            <x v="16"/>
          </reference>
          <reference field="40" count="1" selected="0">
            <x v="3"/>
          </reference>
        </references>
      </pivotArea>
    </format>
    <format dxfId="289">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88">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87">
      <pivotArea dataOnly="0" labelOnly="1" outline="0" fieldPosition="0">
        <references count="6">
          <reference field="5" count="1" selected="0">
            <x v="0"/>
          </reference>
          <reference field="9" count="1" selected="0">
            <x v="0"/>
          </reference>
          <reference field="12" count="1" selected="0">
            <x v="0"/>
          </reference>
          <reference field="13" count="1">
            <x v="99"/>
          </reference>
          <reference field="28" count="1" selected="0">
            <x v="25"/>
          </reference>
          <reference field="40" count="1" selected="0">
            <x v="3"/>
          </reference>
        </references>
      </pivotArea>
    </format>
    <format dxfId="286">
      <pivotArea dataOnly="0" labelOnly="1" outline="0" fieldPosition="0">
        <references count="6">
          <reference field="5" count="1" selected="0">
            <x v="0"/>
          </reference>
          <reference field="9" count="1" selected="0">
            <x v="0"/>
          </reference>
          <reference field="12" count="1" selected="0">
            <x v="1"/>
          </reference>
          <reference field="13" count="1">
            <x v="100"/>
          </reference>
          <reference field="28" count="1" selected="0">
            <x v="25"/>
          </reference>
          <reference field="40" count="1" selected="0">
            <x v="3"/>
          </reference>
        </references>
      </pivotArea>
    </format>
    <format dxfId="285">
      <pivotArea dataOnly="0" labelOnly="1" outline="0" fieldPosition="0">
        <references count="2">
          <reference field="5" count="1">
            <x v="3"/>
          </reference>
          <reference field="28" count="1" selected="0">
            <x v="16"/>
          </reference>
        </references>
      </pivotArea>
    </format>
    <format dxfId="284">
      <pivotArea dataOnly="0" labelOnly="1" outline="0" fieldPosition="0">
        <references count="2">
          <reference field="5" count="1">
            <x v="5"/>
          </reference>
          <reference field="28" count="1" selected="0">
            <x v="18"/>
          </reference>
        </references>
      </pivotArea>
    </format>
    <format dxfId="283">
      <pivotArea dataOnly="0" labelOnly="1" outline="0" fieldPosition="0">
        <references count="3">
          <reference field="5" count="1" selected="0">
            <x v="3"/>
          </reference>
          <reference field="9" count="2">
            <x v="23"/>
            <x v="24"/>
          </reference>
          <reference field="28" count="1" selected="0">
            <x v="16"/>
          </reference>
        </references>
      </pivotArea>
    </format>
    <format dxfId="282">
      <pivotArea dataOnly="0" labelOnly="1" outline="0" fieldPosition="0">
        <references count="3">
          <reference field="5" count="1" selected="0">
            <x v="5"/>
          </reference>
          <reference field="9" count="1">
            <x v="51"/>
          </reference>
          <reference field="28" count="1" selected="0">
            <x v="18"/>
          </reference>
        </references>
      </pivotArea>
    </format>
    <format dxfId="281">
      <pivotArea dataOnly="0" labelOnly="1" outline="0" fieldPosition="0">
        <references count="3">
          <reference field="5" count="1" selected="0">
            <x v="5"/>
          </reference>
          <reference field="9" count="1">
            <x v="13"/>
          </reference>
          <reference field="28" count="1" selected="0">
            <x v="23"/>
          </reference>
        </references>
      </pivotArea>
    </format>
    <format dxfId="280">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279">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78">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277">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76">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75">
      <pivotArea outline="0" fieldPosition="0">
        <references count="6">
          <reference field="5" count="2" selected="0">
            <x v="3"/>
            <x v="5"/>
          </reference>
          <reference field="9" count="4" selected="0">
            <x v="13"/>
            <x v="23"/>
            <x v="24"/>
            <x v="51"/>
          </reference>
          <reference field="12" count="2" selected="0">
            <x v="0"/>
            <x v="1"/>
          </reference>
          <reference field="13" count="4" selected="0">
            <x v="7"/>
            <x v="31"/>
            <x v="46"/>
            <x v="53"/>
          </reference>
          <reference field="28" count="3" selected="0">
            <x v="16"/>
            <x v="18"/>
            <x v="23"/>
          </reference>
          <reference field="40" count="3" selected="0">
            <x v="3"/>
            <x v="5"/>
            <x v="7"/>
          </reference>
        </references>
      </pivotArea>
    </format>
    <format dxfId="274">
      <pivotArea dataOnly="0" labelOnly="1" outline="0" fieldPosition="0">
        <references count="1">
          <reference field="28" count="3">
            <x v="16"/>
            <x v="18"/>
            <x v="23"/>
          </reference>
        </references>
      </pivotArea>
    </format>
    <format dxfId="273">
      <pivotArea dataOnly="0" labelOnly="1" outline="0" fieldPosition="0">
        <references count="2">
          <reference field="5" count="1">
            <x v="3"/>
          </reference>
          <reference field="28" count="1" selected="0">
            <x v="16"/>
          </reference>
        </references>
      </pivotArea>
    </format>
    <format dxfId="272">
      <pivotArea dataOnly="0" labelOnly="1" outline="0" fieldPosition="0">
        <references count="2">
          <reference field="5" count="1">
            <x v="5"/>
          </reference>
          <reference field="28" count="1" selected="0">
            <x v="18"/>
          </reference>
        </references>
      </pivotArea>
    </format>
    <format dxfId="271">
      <pivotArea dataOnly="0" labelOnly="1" outline="0" fieldPosition="0">
        <references count="3">
          <reference field="5" count="1" selected="0">
            <x v="3"/>
          </reference>
          <reference field="9" count="2">
            <x v="23"/>
            <x v="24"/>
          </reference>
          <reference field="28" count="1" selected="0">
            <x v="16"/>
          </reference>
        </references>
      </pivotArea>
    </format>
    <format dxfId="270">
      <pivotArea dataOnly="0" labelOnly="1" outline="0" fieldPosition="0">
        <references count="3">
          <reference field="5" count="1" selected="0">
            <x v="5"/>
          </reference>
          <reference field="9" count="1">
            <x v="51"/>
          </reference>
          <reference field="28" count="1" selected="0">
            <x v="18"/>
          </reference>
        </references>
      </pivotArea>
    </format>
    <format dxfId="269">
      <pivotArea dataOnly="0" labelOnly="1" outline="0" fieldPosition="0">
        <references count="3">
          <reference field="5" count="1" selected="0">
            <x v="5"/>
          </reference>
          <reference field="9" count="1">
            <x v="13"/>
          </reference>
          <reference field="28" count="1" selected="0">
            <x v="23"/>
          </reference>
        </references>
      </pivotArea>
    </format>
    <format dxfId="268">
      <pivotArea dataOnly="0" labelOnly="1" outline="0" fieldPosition="0">
        <references count="4">
          <reference field="5" count="1" selected="0">
            <x v="3"/>
          </reference>
          <reference field="9" count="1" selected="0">
            <x v="23"/>
          </reference>
          <reference field="12" count="1">
            <x v="0"/>
          </reference>
          <reference field="28" count="1" selected="0">
            <x v="16"/>
          </reference>
        </references>
      </pivotArea>
    </format>
    <format dxfId="267">
      <pivotArea dataOnly="0" labelOnly="1" outline="0" fieldPosition="0">
        <references count="4">
          <reference field="5" count="1" selected="0">
            <x v="5"/>
          </reference>
          <reference field="9" count="1" selected="0">
            <x v="13"/>
          </reference>
          <reference field="12" count="1">
            <x v="1"/>
          </reference>
          <reference field="28" count="1" selected="0">
            <x v="23"/>
          </reference>
        </references>
      </pivotArea>
    </format>
    <format dxfId="266">
      <pivotArea dataOnly="0" labelOnly="1" outline="0" fieldPosition="0">
        <references count="5">
          <reference field="5" count="1" selected="0">
            <x v="3"/>
          </reference>
          <reference field="9" count="1" selected="0">
            <x v="23"/>
          </reference>
          <reference field="12" count="1" selected="0">
            <x v="0"/>
          </reference>
          <reference field="28" count="1" selected="0">
            <x v="16"/>
          </reference>
          <reference field="40" count="1">
            <x v="3"/>
          </reference>
        </references>
      </pivotArea>
    </format>
    <format dxfId="265">
      <pivotArea dataOnly="0" labelOnly="1" outline="0" fieldPosition="0">
        <references count="5">
          <reference field="5" count="1" selected="0">
            <x v="5"/>
          </reference>
          <reference field="9" count="1" selected="0">
            <x v="51"/>
          </reference>
          <reference field="12" count="1" selected="0">
            <x v="0"/>
          </reference>
          <reference field="28" count="1" selected="0">
            <x v="18"/>
          </reference>
          <reference field="40" count="1">
            <x v="7"/>
          </reference>
        </references>
      </pivotArea>
    </format>
    <format dxfId="264">
      <pivotArea dataOnly="0" labelOnly="1" outline="0" fieldPosition="0">
        <references count="5">
          <reference field="5" count="1" selected="0">
            <x v="5"/>
          </reference>
          <reference field="9" count="1" selected="0">
            <x v="13"/>
          </reference>
          <reference field="12" count="1" selected="0">
            <x v="1"/>
          </reference>
          <reference field="28" count="1" selected="0">
            <x v="23"/>
          </reference>
          <reference field="40" count="1">
            <x v="5"/>
          </reference>
        </references>
      </pivotArea>
    </format>
    <format dxfId="263">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262">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61">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60">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59">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258">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57">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56">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55">
      <pivotArea dataOnly="0" labelOnly="1" outline="0" fieldPosition="0">
        <references count="6">
          <reference field="5" count="1" selected="0">
            <x v="3"/>
          </reference>
          <reference field="9" count="1" selected="0">
            <x v="23"/>
          </reference>
          <reference field="12" count="1" selected="0">
            <x v="0"/>
          </reference>
          <reference field="13" count="1">
            <x v="7"/>
          </reference>
          <reference field="28" count="1" selected="0">
            <x v="16"/>
          </reference>
          <reference field="40" count="1" selected="0">
            <x v="3"/>
          </reference>
        </references>
      </pivotArea>
    </format>
    <format dxfId="254">
      <pivotArea dataOnly="0" labelOnly="1" outline="0" fieldPosition="0">
        <references count="6">
          <reference field="5" count="1" selected="0">
            <x v="3"/>
          </reference>
          <reference field="9" count="1" selected="0">
            <x v="24"/>
          </reference>
          <reference field="12" count="1" selected="0">
            <x v="0"/>
          </reference>
          <reference field="13" count="1">
            <x v="46"/>
          </reference>
          <reference field="28" count="1" selected="0">
            <x v="16"/>
          </reference>
          <reference field="40" count="1" selected="0">
            <x v="3"/>
          </reference>
        </references>
      </pivotArea>
    </format>
    <format dxfId="253">
      <pivotArea dataOnly="0" labelOnly="1" outline="0" fieldPosition="0">
        <references count="6">
          <reference field="5" count="1" selected="0">
            <x v="5"/>
          </reference>
          <reference field="9" count="1" selected="0">
            <x v="51"/>
          </reference>
          <reference field="12" count="1" selected="0">
            <x v="0"/>
          </reference>
          <reference field="13" count="1">
            <x v="53"/>
          </reference>
          <reference field="28" count="1" selected="0">
            <x v="18"/>
          </reference>
          <reference field="40" count="1" selected="0">
            <x v="7"/>
          </reference>
        </references>
      </pivotArea>
    </format>
    <format dxfId="252">
      <pivotArea dataOnly="0" labelOnly="1" outline="0" fieldPosition="0">
        <references count="6">
          <reference field="5" count="1" selected="0">
            <x v="5"/>
          </reference>
          <reference field="9" count="1" selected="0">
            <x v="13"/>
          </reference>
          <reference field="12" count="1" selected="0">
            <x v="1"/>
          </reference>
          <reference field="13" count="1">
            <x v="31"/>
          </reference>
          <reference field="28" count="1" selected="0">
            <x v="23"/>
          </reference>
          <reference field="40" count="1" selected="0">
            <x v="5"/>
          </reference>
        </references>
      </pivotArea>
    </format>
    <format dxfId="251">
      <pivotArea dataOnly="0" labelOnly="1" outline="0" fieldPosition="0">
        <references count="2">
          <reference field="5" count="1">
            <x v="8"/>
          </reference>
          <reference field="28" count="1" selected="0">
            <x v="23"/>
          </reference>
        </references>
      </pivotArea>
    </format>
    <format dxfId="250">
      <pivotArea dataOnly="0" labelOnly="1" outline="0" fieldPosition="0">
        <references count="2">
          <reference field="5" count="2">
            <x v="6"/>
            <x v="8"/>
          </reference>
          <reference field="28" count="1" selected="0">
            <x v="24"/>
          </reference>
        </references>
      </pivotArea>
    </format>
    <format dxfId="249">
      <pivotArea dataOnly="0" labelOnly="1" outline="0" fieldPosition="0">
        <references count="3">
          <reference field="5" count="1" selected="0">
            <x v="8"/>
          </reference>
          <reference field="9" count="1">
            <x v="37"/>
          </reference>
          <reference field="28" count="1" selected="0">
            <x v="23"/>
          </reference>
        </references>
      </pivotArea>
    </format>
    <format dxfId="248">
      <pivotArea dataOnly="0" labelOnly="1" outline="0" fieldPosition="0">
        <references count="3">
          <reference field="5" count="1" selected="0">
            <x v="6"/>
          </reference>
          <reference field="9" count="2">
            <x v="25"/>
            <x v="26"/>
          </reference>
          <reference field="28" count="1" selected="0">
            <x v="24"/>
          </reference>
        </references>
      </pivotArea>
    </format>
    <format dxfId="247">
      <pivotArea dataOnly="0" labelOnly="1" outline="0" fieldPosition="0">
        <references count="3">
          <reference field="5" count="1" selected="0">
            <x v="8"/>
          </reference>
          <reference field="9" count="1">
            <x v="31"/>
          </reference>
          <reference field="28" count="1" selected="0">
            <x v="24"/>
          </reference>
        </references>
      </pivotArea>
    </format>
    <format dxfId="246">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45">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44">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43">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42">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41">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40">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39">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38">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37">
      <pivotArea outline="0" fieldPosition="0">
        <references count="6">
          <reference field="5" count="2" selected="0">
            <x v="6"/>
            <x v="8"/>
          </reference>
          <reference field="9" count="4" selected="0">
            <x v="25"/>
            <x v="26"/>
            <x v="31"/>
            <x v="37"/>
          </reference>
          <reference field="12" count="1" selected="0">
            <x v="0"/>
          </reference>
          <reference field="13" count="4" selected="0">
            <x v="15"/>
            <x v="36"/>
            <x v="65"/>
            <x v="75"/>
          </reference>
          <reference field="28" count="2" selected="0">
            <x v="23"/>
            <x v="24"/>
          </reference>
          <reference field="40" count="3" selected="0">
            <x v="5"/>
            <x v="8"/>
            <x v="10"/>
          </reference>
        </references>
      </pivotArea>
    </format>
    <format dxfId="236">
      <pivotArea field="28" type="button" dataOnly="0" labelOnly="1" outline="0" axis="axisRow" fieldPosition="0"/>
    </format>
    <format dxfId="235">
      <pivotArea field="5" type="button" dataOnly="0" labelOnly="1" outline="0" axis="axisRow" fieldPosition="1"/>
    </format>
    <format dxfId="234">
      <pivotArea field="9" type="button" dataOnly="0" labelOnly="1" outline="0" axis="axisRow" fieldPosition="2"/>
    </format>
    <format dxfId="233">
      <pivotArea field="12" type="button" dataOnly="0" labelOnly="1" outline="0" axis="axisRow" fieldPosition="3"/>
    </format>
    <format dxfId="232">
      <pivotArea field="40" type="button" dataOnly="0" labelOnly="1" outline="0" axis="axisRow" fieldPosition="4"/>
    </format>
    <format dxfId="231">
      <pivotArea field="13" type="button" dataOnly="0" labelOnly="1" outline="0" axis="axisRow" fieldPosition="5"/>
    </format>
    <format dxfId="230">
      <pivotArea dataOnly="0" labelOnly="1" outline="0" fieldPosition="0">
        <references count="1">
          <reference field="28" count="2">
            <x v="23"/>
            <x v="24"/>
          </reference>
        </references>
      </pivotArea>
    </format>
    <format dxfId="229">
      <pivotArea dataOnly="0" labelOnly="1" outline="0" fieldPosition="0">
        <references count="2">
          <reference field="5" count="1">
            <x v="8"/>
          </reference>
          <reference field="28" count="1" selected="0">
            <x v="23"/>
          </reference>
        </references>
      </pivotArea>
    </format>
    <format dxfId="228">
      <pivotArea dataOnly="0" labelOnly="1" outline="0" fieldPosition="0">
        <references count="2">
          <reference field="5" count="2">
            <x v="6"/>
            <x v="8"/>
          </reference>
          <reference field="28" count="1" selected="0">
            <x v="24"/>
          </reference>
        </references>
      </pivotArea>
    </format>
    <format dxfId="227">
      <pivotArea dataOnly="0" labelOnly="1" outline="0" fieldPosition="0">
        <references count="3">
          <reference field="5" count="1" selected="0">
            <x v="8"/>
          </reference>
          <reference field="9" count="1">
            <x v="37"/>
          </reference>
          <reference field="28" count="1" selected="0">
            <x v="23"/>
          </reference>
        </references>
      </pivotArea>
    </format>
    <format dxfId="226">
      <pivotArea dataOnly="0" labelOnly="1" outline="0" fieldPosition="0">
        <references count="3">
          <reference field="5" count="1" selected="0">
            <x v="6"/>
          </reference>
          <reference field="9" count="2">
            <x v="25"/>
            <x v="26"/>
          </reference>
          <reference field="28" count="1" selected="0">
            <x v="24"/>
          </reference>
        </references>
      </pivotArea>
    </format>
    <format dxfId="225">
      <pivotArea dataOnly="0" labelOnly="1" outline="0" fieldPosition="0">
        <references count="3">
          <reference field="5" count="1" selected="0">
            <x v="8"/>
          </reference>
          <reference field="9" count="1">
            <x v="31"/>
          </reference>
          <reference field="28" count="1" selected="0">
            <x v="24"/>
          </reference>
        </references>
      </pivotArea>
    </format>
    <format dxfId="224">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23">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22">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21">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20">
      <pivotArea dataOnly="0" labelOnly="1" outline="0" fieldPosition="0">
        <references count="5">
          <reference field="5" count="1" selected="0">
            <x v="8"/>
          </reference>
          <reference field="9" count="1" selected="0">
            <x v="31"/>
          </reference>
          <reference field="12" count="1" selected="0">
            <x v="0"/>
          </reference>
          <reference field="28" count="1" selected="0">
            <x v="24"/>
          </reference>
          <reference field="40" count="1">
            <x v="5"/>
          </reference>
        </references>
      </pivotArea>
    </format>
    <format dxfId="219">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218">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217">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 dxfId="216">
      <pivotArea dataOnly="0" labelOnly="1" outline="0" fieldPosition="0">
        <references count="6">
          <reference field="5" count="1" selected="0">
            <x v="8"/>
          </reference>
          <reference field="9" count="1" selected="0">
            <x v="31"/>
          </reference>
          <reference field="12" count="1" selected="0">
            <x v="0"/>
          </reference>
          <reference field="13" count="1">
            <x v="65"/>
          </reference>
          <reference field="28" count="1" selected="0">
            <x v="24"/>
          </reference>
          <reference field="40" count="1" selected="0">
            <x v="5"/>
          </reference>
        </references>
      </pivotArea>
    </format>
    <format dxfId="215">
      <pivotArea dataOnly="0" labelOnly="1" outline="0" fieldPosition="0">
        <references count="3">
          <reference field="5" count="1" selected="0">
            <x v="8"/>
          </reference>
          <reference field="9" count="1">
            <x v="37"/>
          </reference>
          <reference field="28" count="1" selected="0">
            <x v="23"/>
          </reference>
        </references>
      </pivotArea>
    </format>
    <format dxfId="214">
      <pivotArea dataOnly="0" labelOnly="1" outline="0" fieldPosition="0">
        <references count="3">
          <reference field="5" count="1" selected="0">
            <x v="6"/>
          </reference>
          <reference field="9" count="2">
            <x v="25"/>
            <x v="26"/>
          </reference>
          <reference field="28" count="1" selected="0">
            <x v="24"/>
          </reference>
        </references>
      </pivotArea>
    </format>
    <format dxfId="213">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12">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11">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210">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209">
      <pivotArea dataOnly="0" labelOnly="1" outline="0" fieldPosition="0">
        <references count="1">
          <reference field="28" count="1">
            <x v="23"/>
          </reference>
        </references>
      </pivotArea>
    </format>
    <format dxfId="208">
      <pivotArea dataOnly="0" labelOnly="1" outline="0" fieldPosition="0">
        <references count="1">
          <reference field="28" count="1">
            <x v="24"/>
          </reference>
        </references>
      </pivotArea>
    </format>
    <format dxfId="207">
      <pivotArea outline="0" fieldPosition="0">
        <references count="6">
          <reference field="5" count="2" selected="0">
            <x v="6"/>
            <x v="8"/>
          </reference>
          <reference field="9" count="3" selected="0">
            <x v="25"/>
            <x v="26"/>
            <x v="37"/>
          </reference>
          <reference field="12" count="1" selected="0">
            <x v="0"/>
          </reference>
          <reference field="13" count="3" selected="0">
            <x v="15"/>
            <x v="36"/>
            <x v="75"/>
          </reference>
          <reference field="28" count="2" selected="0">
            <x v="23"/>
            <x v="24"/>
          </reference>
          <reference field="40" count="3" selected="0">
            <x v="5"/>
            <x v="8"/>
            <x v="10"/>
          </reference>
        </references>
      </pivotArea>
    </format>
    <format dxfId="206">
      <pivotArea dataOnly="0" labelOnly="1" outline="0" fieldPosition="0">
        <references count="2">
          <reference field="5" count="1">
            <x v="8"/>
          </reference>
          <reference field="28" count="1" selected="0">
            <x v="23"/>
          </reference>
        </references>
      </pivotArea>
    </format>
    <format dxfId="205">
      <pivotArea dataOnly="0" labelOnly="1" outline="0" fieldPosition="0">
        <references count="2">
          <reference field="5" count="1">
            <x v="6"/>
          </reference>
          <reference field="28" count="1" selected="0">
            <x v="24"/>
          </reference>
        </references>
      </pivotArea>
    </format>
    <format dxfId="204">
      <pivotArea dataOnly="0" labelOnly="1" outline="0" fieldPosition="0">
        <references count="3">
          <reference field="5" count="1" selected="0">
            <x v="8"/>
          </reference>
          <reference field="9" count="1">
            <x v="37"/>
          </reference>
          <reference field="28" count="1" selected="0">
            <x v="23"/>
          </reference>
        </references>
      </pivotArea>
    </format>
    <format dxfId="203">
      <pivotArea dataOnly="0" labelOnly="1" outline="0" fieldPosition="0">
        <references count="3">
          <reference field="5" count="1" selected="0">
            <x v="6"/>
          </reference>
          <reference field="9" count="2">
            <x v="25"/>
            <x v="26"/>
          </reference>
          <reference field="28" count="1" selected="0">
            <x v="24"/>
          </reference>
        </references>
      </pivotArea>
    </format>
    <format dxfId="202">
      <pivotArea dataOnly="0" labelOnly="1" outline="0" fieldPosition="0">
        <references count="4">
          <reference field="5" count="1" selected="0">
            <x v="8"/>
          </reference>
          <reference field="9" count="1" selected="0">
            <x v="37"/>
          </reference>
          <reference field="12" count="1">
            <x v="0"/>
          </reference>
          <reference field="28" count="1" selected="0">
            <x v="23"/>
          </reference>
        </references>
      </pivotArea>
    </format>
    <format dxfId="201">
      <pivotArea dataOnly="0" labelOnly="1" outline="0" fieldPosition="0">
        <references count="5">
          <reference field="5" count="1" selected="0">
            <x v="8"/>
          </reference>
          <reference field="9" count="1" selected="0">
            <x v="37"/>
          </reference>
          <reference field="12" count="1" selected="0">
            <x v="0"/>
          </reference>
          <reference field="28" count="1" selected="0">
            <x v="23"/>
          </reference>
          <reference field="40" count="1">
            <x v="5"/>
          </reference>
        </references>
      </pivotArea>
    </format>
    <format dxfId="200">
      <pivotArea dataOnly="0" labelOnly="1" outline="0" fieldPosition="0">
        <references count="5">
          <reference field="5" count="1" selected="0">
            <x v="6"/>
          </reference>
          <reference field="9" count="1" selected="0">
            <x v="25"/>
          </reference>
          <reference field="12" count="1" selected="0">
            <x v="0"/>
          </reference>
          <reference field="28" count="1" selected="0">
            <x v="24"/>
          </reference>
          <reference field="40" count="1">
            <x v="8"/>
          </reference>
        </references>
      </pivotArea>
    </format>
    <format dxfId="199">
      <pivotArea dataOnly="0" labelOnly="1" outline="0" fieldPosition="0">
        <references count="5">
          <reference field="5" count="1" selected="0">
            <x v="6"/>
          </reference>
          <reference field="9" count="1" selected="0">
            <x v="26"/>
          </reference>
          <reference field="12" count="1" selected="0">
            <x v="0"/>
          </reference>
          <reference field="28" count="1" selected="0">
            <x v="24"/>
          </reference>
          <reference field="40" count="1">
            <x v="10"/>
          </reference>
        </references>
      </pivotArea>
    </format>
    <format dxfId="198">
      <pivotArea dataOnly="0" labelOnly="1" outline="0" fieldPosition="0">
        <references count="6">
          <reference field="5" count="1" selected="0">
            <x v="8"/>
          </reference>
          <reference field="9" count="1" selected="0">
            <x v="37"/>
          </reference>
          <reference field="12" count="1" selected="0">
            <x v="0"/>
          </reference>
          <reference field="13" count="1">
            <x v="36"/>
          </reference>
          <reference field="28" count="1" selected="0">
            <x v="23"/>
          </reference>
          <reference field="40" count="1" selected="0">
            <x v="5"/>
          </reference>
        </references>
      </pivotArea>
    </format>
    <format dxfId="197">
      <pivotArea dataOnly="0" labelOnly="1" outline="0" fieldPosition="0">
        <references count="6">
          <reference field="5" count="1" selected="0">
            <x v="6"/>
          </reference>
          <reference field="9" count="1" selected="0">
            <x v="25"/>
          </reference>
          <reference field="12" count="1" selected="0">
            <x v="0"/>
          </reference>
          <reference field="13" count="1">
            <x v="15"/>
          </reference>
          <reference field="28" count="1" selected="0">
            <x v="24"/>
          </reference>
          <reference field="40" count="1" selected="0">
            <x v="8"/>
          </reference>
        </references>
      </pivotArea>
    </format>
    <format dxfId="196">
      <pivotArea dataOnly="0" labelOnly="1" outline="0" fieldPosition="0">
        <references count="6">
          <reference field="5" count="1" selected="0">
            <x v="6"/>
          </reference>
          <reference field="9" count="1" selected="0">
            <x v="26"/>
          </reference>
          <reference field="12" count="1" selected="0">
            <x v="0"/>
          </reference>
          <reference field="13" count="1">
            <x v="75"/>
          </reference>
          <reference field="28" count="1" selected="0">
            <x v="24"/>
          </reference>
          <reference field="40" count="1" selected="0">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B15F461-3793-4B81-9434-595BCF88DB30}" name="TablaDinámica6"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J24" firstHeaderRow="2" firstDataRow="2" firstDataCol="4" rowPageCount="2" colPageCount="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53">
        <item x="6"/>
        <item x="7"/>
        <item x="8"/>
        <item x="9"/>
        <item x="42"/>
        <item x="10"/>
        <item x="43"/>
        <item x="44"/>
        <item x="11"/>
        <item x="12"/>
        <item x="20"/>
        <item x="51"/>
        <item x="33"/>
        <item x="0"/>
        <item x="13"/>
        <item x="1"/>
        <item x="34"/>
        <item x="30"/>
        <item x="39"/>
        <item x="31"/>
        <item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9"/>
        <item x="7"/>
        <item x="74"/>
        <item x="16"/>
        <item x="60"/>
        <item x="13"/>
        <item x="53"/>
        <item x="54"/>
        <item x="15"/>
        <item x="9"/>
        <item x="51"/>
        <item x="64"/>
        <item x="17"/>
        <item x="63"/>
        <item x="73"/>
        <item x="77"/>
        <item x="39"/>
        <item x="42"/>
        <item x="44"/>
        <item x="34"/>
        <item x="78"/>
        <item x="11"/>
        <item x="22"/>
        <item x="37"/>
        <item x="36"/>
        <item x="32"/>
        <item x="26"/>
        <item x="40"/>
        <item x="21"/>
        <item x="46"/>
        <item x="50"/>
        <item x="45"/>
        <item x="29"/>
        <item x="30"/>
        <item x="43"/>
        <item x="14"/>
        <item x="65"/>
        <item x="80"/>
        <item x="67"/>
        <item x="41"/>
        <item x="12"/>
        <item x="70"/>
        <item x="52"/>
        <item x="20"/>
        <item x="75"/>
        <item x="56"/>
        <item x="6"/>
        <item x="24"/>
        <item x="58"/>
        <item x="72"/>
        <item x="8"/>
        <item x="47"/>
        <item x="57"/>
        <item x="61"/>
        <item x="18"/>
        <item x="55"/>
        <item x="59"/>
        <item x="49"/>
        <item x="48"/>
        <item x="76"/>
        <item x="35"/>
        <item x="28"/>
        <item x="31"/>
        <item x="19"/>
        <item x="38"/>
        <item x="25"/>
        <item x="71"/>
        <item x="33"/>
        <item x="62"/>
        <item x="2"/>
        <item x="0"/>
        <item x="27"/>
        <item x="3"/>
        <item x="1"/>
        <item x="4"/>
        <item x="66"/>
        <item x="68"/>
        <item x="5"/>
        <item x="23"/>
        <item x="69"/>
        <item m="1" x="81"/>
      </items>
    </pivotField>
    <pivotField compact="0" outline="0" showAll="0"/>
    <pivotField compact="0" outline="0" showAll="0"/>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pivotField compact="0" outline="0" showAll="0"/>
    <pivotField compact="0" outline="0" showAll="0"/>
    <pivotField compact="0" outline="0" showAll="0"/>
    <pivotField compact="0" outline="0" showAll="0"/>
    <pivotField compact="0" outline="0" showAll="0"/>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5">
        <item x="7"/>
        <item m="1" x="20"/>
        <item m="1" x="22"/>
        <item x="15"/>
        <item x="17"/>
        <item x="16"/>
        <item x="8"/>
        <item x="9"/>
        <item x="14"/>
        <item x="12"/>
        <item x="5"/>
        <item x="11"/>
        <item x="10"/>
        <item m="1" x="18"/>
        <item x="3"/>
        <item x="13"/>
        <item x="6"/>
        <item x="4"/>
        <item m="1" x="23"/>
        <item x="2"/>
        <item m="1" x="19"/>
        <item m="1" x="21"/>
        <item x="1"/>
        <item x="0"/>
        <item t="default"/>
      </items>
    </pivotField>
    <pivotField axis="axisPage" compact="0" outline="0" multipleItemSelectionAllowed="1" showAll="0">
      <items count="5">
        <item h="1" x="0"/>
        <item h="1" x="2"/>
        <item m="1" x="3"/>
        <item x="1"/>
        <item t="default"/>
      </items>
    </pivotField>
    <pivotField axis="axisPage" compact="0" outline="0" multipleItemSelectionAllowed="1" showAll="0">
      <items count="3">
        <item x="0"/>
        <item h="1" x="1"/>
        <item t="default"/>
      </items>
    </pivotField>
  </pivotFields>
  <rowFields count="4">
    <field x="9"/>
    <field x="10"/>
    <field x="13"/>
    <field x="40"/>
  </rowFields>
  <rowItems count="5">
    <i>
      <x v="13"/>
      <x v="37"/>
      <x v="31"/>
      <x v="14"/>
    </i>
    <i>
      <x v="23"/>
      <x v="23"/>
      <x v="7"/>
      <x v="10"/>
    </i>
    <i>
      <x v="24"/>
      <x v="64"/>
      <x v="46"/>
      <x v="10"/>
    </i>
    <i>
      <x v="51"/>
      <x v="35"/>
      <x v="53"/>
      <x v="16"/>
    </i>
    <i t="grand">
      <x/>
    </i>
  </rowItems>
  <colItems count="1">
    <i/>
  </colItems>
  <pageFields count="2">
    <pageField fld="42" hier="-1"/>
    <pageField fld="4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453C8EC-4C57-406E-9658-06E0FC4157A5}" name="TablaDinámica5" cacheId="1"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180:J186" firstHeaderRow="2" firstDataRow="2" firstDataCol="9" rowPageCount="1" colPageCount="1"/>
  <pivotFields count="43">
    <pivotField compact="0" outline="0" showAll="0"/>
    <pivotField dataField="1" compact="0" outline="0" showAll="0"/>
    <pivotField compact="0" outline="0" showAll="0"/>
    <pivotField compact="0" outline="0" showAll="0"/>
    <pivotField compact="0" outline="0" showAll="0"/>
    <pivotField axis="axisRow" compact="0" outline="0" showAll="0" defaultSubtotal="0">
      <items count="10">
        <item x="1"/>
        <item x="0"/>
        <item x="8"/>
        <item x="6"/>
        <item x="9"/>
        <item x="7"/>
        <item x="3"/>
        <item x="4"/>
        <item x="5"/>
        <item x="2"/>
      </items>
    </pivotField>
    <pivotField compact="0" outline="0" showAll="0" defaultSubtotal="0"/>
    <pivotField compact="0" outline="0" showAll="0"/>
    <pivotField compact="0" outline="0" showAll="0"/>
    <pivotField axis="axisRow" compact="0" outline="0" showAll="0" defaultSubtotal="0">
      <items count="53">
        <item x="6"/>
        <item x="7"/>
        <item x="8"/>
        <item x="9"/>
        <item x="42"/>
        <item x="10"/>
        <item x="43"/>
        <item x="44"/>
        <item x="11"/>
        <item x="12"/>
        <item sd="0" x="20"/>
        <item x="51"/>
        <item x="33"/>
        <item x="0"/>
        <item x="13"/>
        <item x="1"/>
        <item x="34"/>
        <item x="30"/>
        <item x="39"/>
        <item x="31"/>
        <item h="1" x="32"/>
        <item x="2"/>
        <item x="50"/>
        <item x="3"/>
        <item x="23"/>
        <item x="4"/>
        <item x="5"/>
        <item x="14"/>
        <item x="15"/>
        <item x="24"/>
        <item x="49"/>
        <item x="16"/>
        <item x="35"/>
        <item x="40"/>
        <item x="36"/>
        <item x="38"/>
        <item x="41"/>
        <item x="17"/>
        <item x="18"/>
        <item x="25"/>
        <item x="52"/>
        <item x="26"/>
        <item x="21"/>
        <item x="27"/>
        <item x="28"/>
        <item x="29"/>
        <item x="45"/>
        <item x="47"/>
        <item x="48"/>
        <item x="46"/>
        <item x="19"/>
        <item x="22"/>
        <item x="37"/>
      </items>
    </pivotField>
    <pivotField axis="axisRow" compact="0" outline="0" showAll="0" defaultSubtotal="0">
      <items count="85">
        <item m="1" x="84"/>
        <item m="1" x="83"/>
        <item m="1" x="82"/>
        <item x="10"/>
        <item x="7"/>
        <item x="74"/>
        <item x="16"/>
        <item x="60"/>
        <item x="13"/>
        <item x="53"/>
        <item x="54"/>
        <item x="15"/>
        <item x="9"/>
        <item x="51"/>
        <item x="64"/>
        <item x="17"/>
        <item x="63"/>
        <item x="73"/>
        <item x="39"/>
        <item x="42"/>
        <item x="44"/>
        <item x="34"/>
        <item x="11"/>
        <item x="22"/>
        <item x="37"/>
        <item x="36"/>
        <item x="32"/>
        <item x="26"/>
        <item x="40"/>
        <item x="21"/>
        <item x="46"/>
        <item x="50"/>
        <item x="45"/>
        <item x="29"/>
        <item x="30"/>
        <item x="43"/>
        <item x="14"/>
        <item x="65"/>
        <item x="67"/>
        <item x="41"/>
        <item x="12"/>
        <item x="52"/>
        <item x="20"/>
        <item x="75"/>
        <item x="56"/>
        <item x="6"/>
        <item x="24"/>
        <item x="58"/>
        <item x="72"/>
        <item x="8"/>
        <item x="47"/>
        <item x="57"/>
        <item x="61"/>
        <item x="18"/>
        <item x="55"/>
        <item x="59"/>
        <item x="49"/>
        <item x="48"/>
        <item x="35"/>
        <item x="28"/>
        <item x="31"/>
        <item x="19"/>
        <item x="38"/>
        <item x="25"/>
        <item x="71"/>
        <item x="33"/>
        <item x="62"/>
        <item x="2"/>
        <item x="0"/>
        <item x="27"/>
        <item x="3"/>
        <item x="1"/>
        <item x="4"/>
        <item x="66"/>
        <item x="68"/>
        <item x="5"/>
        <item x="23"/>
        <item x="69"/>
        <item m="1" x="81"/>
        <item x="76"/>
        <item x="77"/>
        <item x="78"/>
        <item x="79"/>
        <item x="80"/>
        <item x="70"/>
      </items>
    </pivotField>
    <pivotField compact="0" outline="0" showAll="0"/>
    <pivotField axis="axisRow" compact="0" outline="0" showAll="0" defaultSubtotal="0">
      <items count="6">
        <item x="0"/>
        <item x="1"/>
        <item x="2"/>
        <item x="3"/>
        <item x="4"/>
        <item x="5"/>
      </items>
    </pivotField>
    <pivotField axis="axisRow" compact="0" outline="0" showAll="0" defaultSubtotal="0">
      <items count="115">
        <item x="16"/>
        <item x="63"/>
        <item x="13"/>
        <item x="50"/>
        <item x="43"/>
        <item x="34"/>
        <item x="47"/>
        <item x="39"/>
        <item x="44"/>
        <item x="24"/>
        <item x="107"/>
        <item x="91"/>
        <item x="23"/>
        <item x="90"/>
        <item x="29"/>
        <item x="21"/>
        <item x="87"/>
        <item x="86"/>
        <item x="53"/>
        <item x="27"/>
        <item x="45"/>
        <item x="113"/>
        <item x="60"/>
        <item x="76"/>
        <item x="80"/>
        <item x="1"/>
        <item x="32"/>
        <item x="105"/>
        <item x="66"/>
        <item x="110"/>
        <item x="28"/>
        <item x="33"/>
        <item x="56"/>
        <item x="3"/>
        <item x="68"/>
        <item x="59"/>
        <item x="18"/>
        <item x="108"/>
        <item x="111"/>
        <item x="71"/>
        <item x="114"/>
        <item x="61"/>
        <item x="2"/>
        <item x="72"/>
        <item x="20"/>
        <item x="0"/>
        <item x="40"/>
        <item x="36"/>
        <item x="77"/>
        <item x="73"/>
        <item x="112"/>
        <item x="74"/>
        <item x="94"/>
        <item x="55"/>
        <item x="5"/>
        <item x="22"/>
        <item x="103"/>
        <item x="9"/>
        <item x="81"/>
        <item x="11"/>
        <item x="38"/>
        <item x="14"/>
        <item x="19"/>
        <item x="64"/>
        <item x="104"/>
        <item x="17"/>
        <item x="37"/>
        <item x="98"/>
        <item x="57"/>
        <item x="51"/>
        <item x="95"/>
        <item x="96"/>
        <item x="92"/>
        <item x="41"/>
        <item x="12"/>
        <item x="15"/>
        <item x="99"/>
        <item x="42"/>
        <item x="62"/>
        <item x="8"/>
        <item x="109"/>
        <item x="83"/>
        <item x="25"/>
        <item x="79"/>
        <item x="10"/>
        <item x="106"/>
        <item x="82"/>
        <item x="89"/>
        <item x="67"/>
        <item x="54"/>
        <item x="65"/>
        <item x="31"/>
        <item x="97"/>
        <item x="78"/>
        <item x="93"/>
        <item x="84"/>
        <item x="30"/>
        <item x="35"/>
        <item x="52"/>
        <item x="6"/>
        <item x="7"/>
        <item x="69"/>
        <item x="58"/>
        <item x="48"/>
        <item x="26"/>
        <item x="75"/>
        <item x="49"/>
        <item x="85"/>
        <item x="88"/>
        <item x="46"/>
        <item x="70"/>
        <item x="4"/>
        <item x="102"/>
        <item x="101"/>
        <item x="100"/>
      </items>
    </pivotField>
    <pivotField compact="0" outline="0" showAll="0" defaultSubtotal="0"/>
    <pivotField axis="axisRow" compact="0" outline="0" showAll="0" defaultSubtotal="0">
      <items count="103">
        <item x="16"/>
        <item x="11"/>
        <item x="77"/>
        <item x="14"/>
        <item x="20"/>
        <item x="82"/>
        <item x="95"/>
        <item x="21"/>
        <item x="12"/>
        <item x="13"/>
        <item x="86"/>
        <item x="51"/>
        <item x="57"/>
        <item x="9"/>
        <item x="27"/>
        <item x="72"/>
        <item x="47"/>
        <item x="79"/>
        <item x="41"/>
        <item x="43"/>
        <item x="59"/>
        <item x="45"/>
        <item x="15"/>
        <item x="54"/>
        <item x="19"/>
        <item x="0"/>
        <item x="31"/>
        <item x="102"/>
        <item x="28"/>
        <item x="98"/>
        <item x="76"/>
        <item x="94"/>
        <item x="1"/>
        <item x="97"/>
        <item x="96"/>
        <item x="8"/>
        <item x="99"/>
        <item x="34"/>
        <item x="70"/>
        <item x="4"/>
        <item x="58"/>
        <item x="90"/>
        <item x="60"/>
        <item x="39"/>
        <item x="24"/>
        <item x="81"/>
        <item x="93"/>
        <item x="5"/>
        <item x="66"/>
        <item x="100"/>
        <item x="62"/>
        <item x="44"/>
        <item x="23"/>
        <item x="61"/>
        <item x="78"/>
        <item x="36"/>
        <item x="17"/>
        <item x="32"/>
        <item x="42"/>
        <item x="65"/>
        <item x="46"/>
        <item x="64"/>
        <item x="10"/>
        <item x="50"/>
        <item x="18"/>
        <item x="33"/>
        <item x="67"/>
        <item x="37"/>
        <item x="56"/>
        <item x="6"/>
        <item x="53"/>
        <item x="73"/>
        <item x="3"/>
        <item x="74"/>
        <item x="25"/>
        <item x="75"/>
        <item x="69"/>
        <item x="22"/>
        <item x="26"/>
        <item x="48"/>
        <item x="55"/>
        <item x="71"/>
        <item x="84"/>
        <item x="89"/>
        <item x="30"/>
        <item x="88"/>
        <item x="35"/>
        <item x="85"/>
        <item x="87"/>
        <item x="29"/>
        <item x="101"/>
        <item x="83"/>
        <item x="91"/>
        <item x="2"/>
        <item x="40"/>
        <item x="7"/>
        <item x="38"/>
        <item x="68"/>
        <item x="80"/>
        <item x="63"/>
        <item x="49"/>
        <item x="92"/>
        <item x="52"/>
      </items>
    </pivotField>
    <pivotField compact="0" outline="0" showAll="0"/>
    <pivotField axis="axisRow" compact="0" outline="0" showAll="0" defaultSubtotal="0">
      <items count="12">
        <item x="8"/>
        <item x="6"/>
        <item x="7"/>
        <item x="0"/>
        <item x="1"/>
        <item x="4"/>
        <item x="9"/>
        <item x="10"/>
        <item x="11"/>
        <item x="5"/>
        <item x="2"/>
        <item x="3"/>
      </items>
    </pivotField>
    <pivotField compact="0" outline="0" showAll="0"/>
    <pivotField axis="axisRow" compact="0" outline="0" showAll="0" defaultSubtotal="0">
      <items count="25">
        <item h="1" x="18"/>
        <item h="1" x="20"/>
        <item h="1" x="17"/>
        <item h="1" x="19"/>
        <item h="1" x="5"/>
        <item h="1" x="6"/>
        <item h="1" x="9"/>
        <item h="1" x="4"/>
        <item h="1" x="8"/>
        <item h="1" x="7"/>
        <item h="1" x="3"/>
        <item h="1" x="2"/>
        <item h="1" x="10"/>
        <item h="1" x="11"/>
        <item h="1" x="1"/>
        <item h="1" x="0"/>
        <item h="1" m="1" x="24"/>
        <item h="1" x="13"/>
        <item h="1" x="12"/>
        <item x="21"/>
        <item x="15"/>
        <item h="1" x="22"/>
        <item h="1" x="16"/>
        <item h="1" x="14"/>
        <item h="1" x="23"/>
      </items>
    </pivotField>
    <pivotField compact="0" numFmtId="166" outline="0" showAll="0"/>
    <pivotField compact="0" outline="0" showAll="0"/>
    <pivotField compact="0" outline="0" showAll="0"/>
    <pivotField compact="0" numFmtId="2" outline="0" showAll="0"/>
    <pivotField compact="0" outline="0" showAll="0"/>
    <pivotField compact="0" outline="0" showAll="0"/>
    <pivotField compact="0" outline="0" showAll="0"/>
    <pivotField compact="0" outline="0" showAll="0"/>
    <pivotField axis="axisRow" compact="0" outline="0" showAll="0" defaultSubtotal="0">
      <items count="34">
        <item m="1" x="29"/>
        <item x="19"/>
        <item x="6"/>
        <item x="1"/>
        <item m="1" x="28"/>
        <item x="20"/>
        <item x="14"/>
        <item x="5"/>
        <item x="13"/>
        <item x="12"/>
        <item m="1" x="25"/>
        <item m="1" x="27"/>
        <item x="16"/>
        <item x="21"/>
        <item x="23"/>
        <item m="1" x="24"/>
        <item x="11"/>
        <item x="3"/>
        <item x="0"/>
        <item x="7"/>
        <item x="10"/>
        <item x="9"/>
        <item x="22"/>
        <item m="1" x="26"/>
        <item x="15"/>
        <item x="18"/>
        <item x="17"/>
        <item x="8"/>
        <item x="4"/>
        <item x="2"/>
        <item m="1" x="31"/>
        <item m="1" x="30"/>
        <item m="1" x="33"/>
        <item m="1" x="3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3">
        <item x="0"/>
        <item h="1" x="1"/>
        <item t="default"/>
      </items>
    </pivotField>
  </pivotFields>
  <rowFields count="9">
    <field x="28"/>
    <field x="5"/>
    <field x="9"/>
    <field x="10"/>
    <field x="12"/>
    <field x="13"/>
    <field x="17"/>
    <field x="15"/>
    <field x="19"/>
  </rowFields>
  <rowItems count="5">
    <i>
      <x v="12"/>
      <x v="2"/>
      <x v="11"/>
      <x v="43"/>
      <x v="4"/>
      <x v="27"/>
      <x v="3"/>
      <x v="46"/>
      <x v="19"/>
    </i>
    <i>
      <x v="14"/>
      <x v="2"/>
      <x v="11"/>
      <x v="43"/>
      <x v="5"/>
      <x v="85"/>
      <x v="3"/>
      <x v="31"/>
      <x v="19"/>
    </i>
    <i>
      <x v="27"/>
      <x v="2"/>
      <x v="34"/>
      <x v="9"/>
      <x/>
      <x v="101"/>
      <x v="3"/>
      <x v="50"/>
      <x v="20"/>
    </i>
    <i r="4">
      <x v="1"/>
      <x v="110"/>
      <x v="3"/>
      <x v="99"/>
      <x v="20"/>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ECA7F0A-BF56-4D8E-8F50-F84A9123B159}"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8" firstHeaderRow="1" firstDataRow="1" firstDataCol="1" rowPageCount="1" colPageCount="1"/>
  <pivotFields count="43">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2"/>
        <item m="1" x="3"/>
        <item x="1"/>
        <item t="default"/>
      </items>
    </pivotField>
    <pivotField axis="axisPage" multipleItemSelectionAllowed="1" showAll="0">
      <items count="3">
        <item x="0"/>
        <item h="1" x="1"/>
        <item t="default"/>
      </items>
    </pivotField>
  </pivotFields>
  <rowFields count="1">
    <field x="41"/>
  </rowFields>
  <rowItems count="4">
    <i>
      <x/>
    </i>
    <i>
      <x v="1"/>
    </i>
    <i>
      <x v="3"/>
    </i>
    <i t="grand">
      <x/>
    </i>
  </rowItems>
  <colItems count="1">
    <i/>
  </colItems>
  <pageFields count="1">
    <pageField fld="42"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comments" Target="../comments2.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M161"/>
  <sheetViews>
    <sheetView tabSelected="1" zoomScale="69" zoomScaleNormal="69" workbookViewId="0">
      <pane xSplit="5" ySplit="8" topLeftCell="F9" activePane="bottomRight" state="frozen"/>
      <selection pane="topRight" activeCell="F1" sqref="F1"/>
      <selection pane="bottomLeft" activeCell="A9" sqref="A9"/>
      <selection pane="bottomRight" activeCell="C11" sqref="C11"/>
    </sheetView>
  </sheetViews>
  <sheetFormatPr baseColWidth="10" defaultColWidth="13" defaultRowHeight="19.5" customHeight="1"/>
  <cols>
    <col min="1" max="2" width="12.28515625" style="66" customWidth="1"/>
    <col min="3" max="4" width="14.5703125" style="66" customWidth="1"/>
    <col min="5" max="5" width="11.28515625" style="66" customWidth="1"/>
    <col min="6" max="6" width="8.42578125" style="66" customWidth="1"/>
    <col min="7" max="9" width="14.5703125" style="66" customWidth="1"/>
    <col min="10" max="10" width="10.140625" style="66" customWidth="1"/>
    <col min="11" max="11" width="65.5703125" style="66" customWidth="1"/>
    <col min="12" max="13" width="10.140625" style="66" customWidth="1"/>
    <col min="14" max="14" width="59.42578125" style="66" customWidth="1"/>
    <col min="15" max="15" width="14.5703125" style="66" hidden="1" customWidth="1"/>
    <col min="16" max="16" width="22" style="66" customWidth="1"/>
    <col min="17" max="17" width="24.42578125" style="66" customWidth="1"/>
    <col min="18" max="20" width="14.5703125" style="66" customWidth="1"/>
    <col min="21" max="21" width="8.140625" style="66" customWidth="1"/>
    <col min="22" max="24" width="14.5703125" style="66" customWidth="1"/>
    <col min="25" max="25" width="21.140625" style="66" customWidth="1"/>
    <col min="26" max="27" width="14.5703125" style="66" customWidth="1"/>
    <col min="28" max="28" width="16" style="66" customWidth="1"/>
    <col min="29" max="29" width="19.140625" style="66" customWidth="1"/>
    <col min="30" max="36" width="14.5703125" style="66" hidden="1" customWidth="1"/>
    <col min="37" max="37" width="7.28515625" style="66" hidden="1" customWidth="1"/>
    <col min="38" max="38" width="11.28515625" style="66" customWidth="1"/>
    <col min="39" max="39" width="14.5703125" style="66" customWidth="1"/>
    <col min="40" max="40" width="65.140625" style="66" customWidth="1"/>
    <col min="41" max="41" width="14.28515625" style="66" customWidth="1"/>
    <col min="42" max="42" width="13.42578125" style="66" customWidth="1"/>
    <col min="43" max="43" width="14.42578125" style="66" customWidth="1"/>
    <col min="44" max="44" width="84" style="66" hidden="1" customWidth="1"/>
    <col min="45" max="45" width="13.140625" style="66" hidden="1" customWidth="1"/>
    <col min="46" max="46" width="13" style="66"/>
    <col min="47" max="47" width="15.28515625" style="66" customWidth="1"/>
    <col min="48" max="48" width="14.85546875" style="66" customWidth="1"/>
    <col min="49" max="49" width="34.7109375" style="66" customWidth="1"/>
    <col min="50" max="50" width="10.28515625" style="66" customWidth="1"/>
    <col min="51" max="51" width="15.5703125" style="66" customWidth="1"/>
    <col min="52" max="16384" width="13" style="66"/>
  </cols>
  <sheetData>
    <row r="1" spans="1:61" ht="19.5" customHeight="1">
      <c r="A1" s="66" t="s">
        <v>146</v>
      </c>
      <c r="AU1" s="66" t="s">
        <v>769</v>
      </c>
    </row>
    <row r="2" spans="1:61" ht="19.5" customHeight="1">
      <c r="A2" s="219" t="s">
        <v>147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row>
    <row r="3" spans="1:61" ht="19.5" customHeight="1" thickBot="1">
      <c r="A3" s="220" t="s">
        <v>518</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U3" s="66" t="s">
        <v>770</v>
      </c>
      <c r="AV3" s="66" t="s">
        <v>520</v>
      </c>
    </row>
    <row r="4" spans="1:61" ht="19.5" customHeight="1" thickBot="1">
      <c r="V4" s="214" t="s">
        <v>11</v>
      </c>
      <c r="W4" s="215"/>
      <c r="X4" s="216"/>
      <c r="Y4" s="171">
        <v>43646</v>
      </c>
      <c r="AD4" s="217" t="s">
        <v>108</v>
      </c>
      <c r="AE4" s="217"/>
      <c r="AF4" s="217"/>
      <c r="AG4" s="217"/>
      <c r="AH4" s="218" t="s">
        <v>109</v>
      </c>
      <c r="AI4" s="218"/>
      <c r="AJ4" s="218"/>
      <c r="AK4" s="218"/>
      <c r="AU4" s="66" t="s">
        <v>185</v>
      </c>
      <c r="AV4" s="66" t="s">
        <v>149</v>
      </c>
    </row>
    <row r="5" spans="1:61" ht="19.5" customHeight="1">
      <c r="A5" s="172" t="s">
        <v>110</v>
      </c>
      <c r="B5" s="173" t="s">
        <v>107</v>
      </c>
      <c r="C5" s="174" t="s">
        <v>111</v>
      </c>
      <c r="D5" s="174">
        <v>4</v>
      </c>
      <c r="E5" s="174">
        <v>8</v>
      </c>
      <c r="F5" s="174">
        <v>12</v>
      </c>
      <c r="G5" s="174"/>
      <c r="H5" s="174" t="s">
        <v>111</v>
      </c>
      <c r="I5" s="174" t="s">
        <v>111</v>
      </c>
      <c r="J5" s="174">
        <v>16</v>
      </c>
      <c r="K5" s="174" t="s">
        <v>111</v>
      </c>
      <c r="L5" s="174" t="s">
        <v>111</v>
      </c>
      <c r="M5" s="174">
        <v>20</v>
      </c>
      <c r="N5" s="174" t="s">
        <v>111</v>
      </c>
      <c r="O5" s="174" t="s">
        <v>111</v>
      </c>
      <c r="P5" s="174" t="s">
        <v>112</v>
      </c>
      <c r="Q5" s="174" t="s">
        <v>111</v>
      </c>
      <c r="R5" s="174" t="s">
        <v>111</v>
      </c>
      <c r="S5" s="174" t="s">
        <v>111</v>
      </c>
      <c r="T5" s="174" t="s">
        <v>111</v>
      </c>
      <c r="U5" s="174" t="s">
        <v>111</v>
      </c>
      <c r="V5" s="174" t="s">
        <v>111</v>
      </c>
      <c r="W5" s="174" t="s">
        <v>111</v>
      </c>
      <c r="X5" s="174" t="s">
        <v>111</v>
      </c>
      <c r="Y5" s="174" t="s">
        <v>111</v>
      </c>
      <c r="Z5" s="174" t="s">
        <v>111</v>
      </c>
      <c r="AA5" s="174" t="s">
        <v>111</v>
      </c>
      <c r="AB5" s="174" t="s">
        <v>111</v>
      </c>
      <c r="AC5" s="174" t="s">
        <v>111</v>
      </c>
      <c r="AD5" s="174" t="s">
        <v>111</v>
      </c>
      <c r="AE5" s="174" t="s">
        <v>111</v>
      </c>
      <c r="AF5" s="174" t="s">
        <v>111</v>
      </c>
      <c r="AG5" s="174" t="s">
        <v>111</v>
      </c>
      <c r="AH5" s="174" t="s">
        <v>111</v>
      </c>
      <c r="AI5" s="174" t="s">
        <v>111</v>
      </c>
      <c r="AJ5" s="174" t="s">
        <v>111</v>
      </c>
      <c r="AK5" s="174" t="s">
        <v>111</v>
      </c>
      <c r="AL5" s="174">
        <v>32</v>
      </c>
      <c r="AM5" s="174"/>
      <c r="AN5" s="174">
        <v>36</v>
      </c>
      <c r="AO5" s="174">
        <v>40</v>
      </c>
      <c r="AP5" s="174">
        <v>44</v>
      </c>
      <c r="AQ5" s="174" t="s">
        <v>111</v>
      </c>
      <c r="AU5" s="66" t="s">
        <v>149</v>
      </c>
      <c r="AY5" s="154"/>
      <c r="AZ5" s="154"/>
      <c r="BA5" s="154"/>
      <c r="BB5" s="154"/>
      <c r="BC5" s="154"/>
      <c r="BE5" s="175"/>
      <c r="BF5" s="175"/>
      <c r="BG5" s="175"/>
      <c r="BH5" s="175" t="s">
        <v>521</v>
      </c>
      <c r="BI5" s="176"/>
    </row>
    <row r="6" spans="1:61" s="179" customFormat="1" ht="19.5" customHeight="1">
      <c r="A6" s="177" t="s">
        <v>113</v>
      </c>
      <c r="B6" s="178" t="s">
        <v>111</v>
      </c>
      <c r="C6" s="178" t="s">
        <v>111</v>
      </c>
      <c r="D6" s="178">
        <v>4</v>
      </c>
      <c r="E6" s="178">
        <v>8</v>
      </c>
      <c r="F6" s="178">
        <v>20</v>
      </c>
      <c r="G6" s="178"/>
      <c r="H6" s="178" t="s">
        <v>111</v>
      </c>
      <c r="I6" s="178" t="s">
        <v>111</v>
      </c>
      <c r="J6" s="178">
        <v>24</v>
      </c>
      <c r="K6" s="178" t="s">
        <v>111</v>
      </c>
      <c r="L6" s="178">
        <v>28</v>
      </c>
      <c r="M6" s="178">
        <v>32</v>
      </c>
      <c r="N6" s="178">
        <v>36</v>
      </c>
      <c r="O6" s="178" t="s">
        <v>111</v>
      </c>
      <c r="P6" s="178">
        <v>44</v>
      </c>
      <c r="Q6" s="178">
        <v>48</v>
      </c>
      <c r="R6" s="178">
        <v>60</v>
      </c>
      <c r="S6" s="178">
        <v>68</v>
      </c>
      <c r="T6" s="178">
        <v>72</v>
      </c>
      <c r="U6" s="178" t="s">
        <v>111</v>
      </c>
      <c r="V6" s="178" t="s">
        <v>111</v>
      </c>
      <c r="W6" s="178" t="s">
        <v>111</v>
      </c>
      <c r="X6" s="178" t="s">
        <v>111</v>
      </c>
      <c r="Y6" s="178" t="s">
        <v>111</v>
      </c>
      <c r="Z6" s="178" t="s">
        <v>111</v>
      </c>
      <c r="AA6" s="178" t="s">
        <v>111</v>
      </c>
      <c r="AB6" s="178" t="s">
        <v>111</v>
      </c>
      <c r="AC6" s="178">
        <v>64</v>
      </c>
      <c r="AD6" s="178" t="s">
        <v>111</v>
      </c>
      <c r="AE6" s="178" t="s">
        <v>111</v>
      </c>
      <c r="AF6" s="178" t="s">
        <v>111</v>
      </c>
      <c r="AG6" s="178" t="s">
        <v>111</v>
      </c>
      <c r="AH6" s="178" t="s">
        <v>111</v>
      </c>
      <c r="AI6" s="178" t="s">
        <v>111</v>
      </c>
      <c r="AJ6" s="178" t="s">
        <v>111</v>
      </c>
      <c r="AK6" s="178" t="s">
        <v>111</v>
      </c>
      <c r="AL6" s="178" t="s">
        <v>111</v>
      </c>
      <c r="AM6" s="178"/>
      <c r="AN6" s="178" t="s">
        <v>111</v>
      </c>
      <c r="AO6" s="178" t="s">
        <v>111</v>
      </c>
      <c r="AP6" s="178">
        <v>76</v>
      </c>
      <c r="AQ6" s="178">
        <v>80</v>
      </c>
      <c r="AU6" s="179" t="s">
        <v>771</v>
      </c>
      <c r="AY6" s="61"/>
      <c r="AZ6" s="61"/>
      <c r="BA6" s="61"/>
      <c r="BB6" s="61"/>
      <c r="BC6" s="61"/>
      <c r="BE6" s="180"/>
      <c r="BF6" s="180"/>
      <c r="BG6" s="180"/>
      <c r="BH6" s="180" t="s">
        <v>114</v>
      </c>
      <c r="BI6" s="181"/>
    </row>
    <row r="7" spans="1:61" s="179" customFormat="1" ht="19.5" customHeight="1" thickBot="1">
      <c r="A7" s="182" t="s">
        <v>115</v>
      </c>
      <c r="B7" s="183" t="s">
        <v>111</v>
      </c>
      <c r="C7" s="183" t="s">
        <v>111</v>
      </c>
      <c r="D7" s="183">
        <v>4</v>
      </c>
      <c r="E7" s="183">
        <v>8</v>
      </c>
      <c r="F7" s="183">
        <v>20</v>
      </c>
      <c r="G7" s="183"/>
      <c r="H7" s="183">
        <v>22</v>
      </c>
      <c r="I7" s="183">
        <v>23</v>
      </c>
      <c r="J7" s="183">
        <v>24</v>
      </c>
      <c r="K7" s="183">
        <v>28</v>
      </c>
      <c r="L7" s="183" t="s">
        <v>111</v>
      </c>
      <c r="M7" s="183" t="s">
        <v>111</v>
      </c>
      <c r="N7" s="183" t="s">
        <v>111</v>
      </c>
      <c r="O7" s="183" t="s">
        <v>111</v>
      </c>
      <c r="P7" s="183" t="s">
        <v>111</v>
      </c>
      <c r="Q7" s="183" t="s">
        <v>111</v>
      </c>
      <c r="R7" s="183" t="s">
        <v>111</v>
      </c>
      <c r="S7" s="183" t="s">
        <v>111</v>
      </c>
      <c r="T7" s="183" t="s">
        <v>111</v>
      </c>
      <c r="U7" s="183" t="s">
        <v>111</v>
      </c>
      <c r="V7" s="183" t="s">
        <v>111</v>
      </c>
      <c r="W7" s="183" t="s">
        <v>111</v>
      </c>
      <c r="X7" s="183" t="s">
        <v>111</v>
      </c>
      <c r="Y7" s="183" t="s">
        <v>111</v>
      </c>
      <c r="Z7" s="183" t="s">
        <v>111</v>
      </c>
      <c r="AA7" s="183" t="s">
        <v>111</v>
      </c>
      <c r="AB7" s="183" t="s">
        <v>111</v>
      </c>
      <c r="AC7" s="183" t="s">
        <v>111</v>
      </c>
      <c r="AD7" s="183" t="s">
        <v>111</v>
      </c>
      <c r="AE7" s="183" t="s">
        <v>111</v>
      </c>
      <c r="AF7" s="183" t="s">
        <v>111</v>
      </c>
      <c r="AG7" s="183" t="s">
        <v>111</v>
      </c>
      <c r="AH7" s="183" t="s">
        <v>111</v>
      </c>
      <c r="AI7" s="183" t="s">
        <v>111</v>
      </c>
      <c r="AJ7" s="183" t="s">
        <v>111</v>
      </c>
      <c r="AK7" s="183" t="s">
        <v>111</v>
      </c>
      <c r="AL7" s="183" t="s">
        <v>111</v>
      </c>
      <c r="AM7" s="183"/>
      <c r="AN7" s="183" t="s">
        <v>111</v>
      </c>
      <c r="AO7" s="183" t="s">
        <v>111</v>
      </c>
      <c r="AP7" s="183" t="s">
        <v>111</v>
      </c>
      <c r="AQ7" s="183" t="s">
        <v>111</v>
      </c>
      <c r="AY7" s="154"/>
      <c r="AZ7" s="154"/>
      <c r="BA7" s="154"/>
      <c r="BB7" s="154"/>
      <c r="BC7" s="154"/>
      <c r="BE7" s="180"/>
      <c r="BF7" s="180"/>
      <c r="BG7" s="180"/>
      <c r="BH7" s="180" t="s">
        <v>116</v>
      </c>
      <c r="BI7" s="181"/>
    </row>
    <row r="8" spans="1:61" ht="28.5" customHeight="1" thickBot="1">
      <c r="A8" s="184" t="s">
        <v>762</v>
      </c>
      <c r="B8" s="184" t="s">
        <v>117</v>
      </c>
      <c r="C8" s="184" t="s">
        <v>118</v>
      </c>
      <c r="D8" s="184" t="s">
        <v>119</v>
      </c>
      <c r="E8" s="184" t="s">
        <v>120</v>
      </c>
      <c r="F8" s="184" t="s">
        <v>121</v>
      </c>
      <c r="G8" s="185" t="s">
        <v>148</v>
      </c>
      <c r="H8" s="184" t="s">
        <v>122</v>
      </c>
      <c r="I8" s="184" t="s">
        <v>123</v>
      </c>
      <c r="J8" s="184" t="s">
        <v>124</v>
      </c>
      <c r="K8" s="184" t="s">
        <v>125</v>
      </c>
      <c r="L8" s="184" t="s">
        <v>126</v>
      </c>
      <c r="M8" s="184" t="s">
        <v>127</v>
      </c>
      <c r="N8" s="184" t="s">
        <v>128</v>
      </c>
      <c r="O8" s="184" t="s">
        <v>33</v>
      </c>
      <c r="P8" s="184" t="s">
        <v>129</v>
      </c>
      <c r="Q8" s="184" t="s">
        <v>130</v>
      </c>
      <c r="R8" s="184" t="s">
        <v>131</v>
      </c>
      <c r="S8" s="184" t="s">
        <v>132</v>
      </c>
      <c r="T8" s="184" t="s">
        <v>133</v>
      </c>
      <c r="U8" s="186" t="s">
        <v>0</v>
      </c>
      <c r="V8" s="186" t="s">
        <v>1</v>
      </c>
      <c r="W8" s="186" t="s">
        <v>522</v>
      </c>
      <c r="X8" s="187" t="s">
        <v>8</v>
      </c>
      <c r="Y8" s="187" t="s">
        <v>9</v>
      </c>
      <c r="Z8" s="187" t="s">
        <v>10</v>
      </c>
      <c r="AA8" s="187" t="s">
        <v>7</v>
      </c>
      <c r="AB8" s="187" t="s">
        <v>35</v>
      </c>
      <c r="AC8" s="187" t="s">
        <v>34</v>
      </c>
      <c r="AD8" s="187" t="s">
        <v>134</v>
      </c>
      <c r="AE8" s="187" t="s">
        <v>135</v>
      </c>
      <c r="AF8" s="187" t="s">
        <v>136</v>
      </c>
      <c r="AG8" s="187" t="s">
        <v>137</v>
      </c>
      <c r="AH8" s="187" t="s">
        <v>138</v>
      </c>
      <c r="AI8" s="187" t="s">
        <v>139</v>
      </c>
      <c r="AJ8" s="187" t="s">
        <v>140</v>
      </c>
      <c r="AK8" s="187" t="s">
        <v>141</v>
      </c>
      <c r="AL8" s="188" t="s">
        <v>142</v>
      </c>
      <c r="AM8" s="189" t="s">
        <v>839</v>
      </c>
      <c r="AN8" s="188" t="s">
        <v>789</v>
      </c>
      <c r="AO8" s="188" t="s">
        <v>143</v>
      </c>
      <c r="AP8" s="188" t="s">
        <v>144</v>
      </c>
      <c r="AQ8" s="188" t="s">
        <v>145</v>
      </c>
      <c r="AR8" s="190" t="s">
        <v>100</v>
      </c>
      <c r="AS8" s="190" t="s">
        <v>101</v>
      </c>
    </row>
    <row r="9" spans="1:61" ht="81" customHeight="1" thickBot="1">
      <c r="A9" s="172">
        <v>1</v>
      </c>
      <c r="B9" s="109" t="s">
        <v>2</v>
      </c>
      <c r="C9" s="109" t="s">
        <v>177</v>
      </c>
      <c r="D9" s="109" t="s">
        <v>157</v>
      </c>
      <c r="E9" s="109" t="s">
        <v>773</v>
      </c>
      <c r="F9" s="109">
        <v>53</v>
      </c>
      <c r="G9" s="109" t="s">
        <v>169</v>
      </c>
      <c r="H9" s="109" t="s">
        <v>176</v>
      </c>
      <c r="I9" s="109" t="s">
        <v>183</v>
      </c>
      <c r="J9" s="109" t="s">
        <v>411</v>
      </c>
      <c r="K9" s="155" t="s">
        <v>429</v>
      </c>
      <c r="L9" s="155" t="s">
        <v>428</v>
      </c>
      <c r="M9" s="137">
        <v>1</v>
      </c>
      <c r="N9" s="155" t="s">
        <v>427</v>
      </c>
      <c r="O9" s="156"/>
      <c r="P9" s="155" t="s">
        <v>426</v>
      </c>
      <c r="Q9" s="155" t="s">
        <v>425</v>
      </c>
      <c r="R9" s="60">
        <v>1</v>
      </c>
      <c r="S9" s="69">
        <v>42975</v>
      </c>
      <c r="T9" s="138">
        <v>43337</v>
      </c>
      <c r="U9" s="157">
        <f t="shared" ref="U9:U40" si="0">DATEDIF(S9,T9,"D")/7</f>
        <v>51.714285714285715</v>
      </c>
      <c r="V9" s="158">
        <f t="shared" ref="V9:V40" si="1">+AL9</f>
        <v>100</v>
      </c>
      <c r="W9" s="158">
        <f t="shared" ref="W9:W40" si="2">IF(R9=0,0,IF(V9/R9&gt;1,1,V9/R9))</f>
        <v>1</v>
      </c>
      <c r="X9" s="159">
        <f t="shared" ref="X9:X40" si="3">U9*W9</f>
        <v>51.714285714285715</v>
      </c>
      <c r="Y9" s="158">
        <f t="shared" ref="Y9:Y40" si="4">IF(T9&lt;=$Y$4,X9,0)</f>
        <v>51.714285714285715</v>
      </c>
      <c r="Z9" s="158">
        <f t="shared" ref="Z9:Z40" si="5">IF($Y$4&gt;=T9,U9,0)</f>
        <v>51.714285714285715</v>
      </c>
      <c r="AA9" s="62" t="s">
        <v>761</v>
      </c>
      <c r="AB9" s="62" t="s">
        <v>763</v>
      </c>
      <c r="AC9" s="191" t="s">
        <v>735</v>
      </c>
      <c r="AD9" s="60"/>
      <c r="AE9" s="113"/>
      <c r="AF9" s="113"/>
      <c r="AG9" s="113"/>
      <c r="AH9" s="63"/>
      <c r="AI9" s="113"/>
      <c r="AJ9" s="113"/>
      <c r="AK9" s="63" t="s">
        <v>782</v>
      </c>
      <c r="AL9" s="160">
        <v>100</v>
      </c>
      <c r="AM9" s="63" t="s">
        <v>836</v>
      </c>
      <c r="AN9" s="161" t="s">
        <v>886</v>
      </c>
      <c r="AO9" s="63">
        <v>100</v>
      </c>
      <c r="AP9" s="63" t="s">
        <v>185</v>
      </c>
      <c r="AQ9" s="63" t="s">
        <v>520</v>
      </c>
      <c r="AR9" s="164">
        <v>5</v>
      </c>
      <c r="AS9" s="164">
        <v>1</v>
      </c>
    </row>
    <row r="10" spans="1:61" ht="81" customHeight="1" thickBot="1">
      <c r="A10" s="172">
        <v>2</v>
      </c>
      <c r="B10" s="109" t="s">
        <v>3</v>
      </c>
      <c r="C10" s="109" t="s">
        <v>177</v>
      </c>
      <c r="D10" s="109" t="s">
        <v>157</v>
      </c>
      <c r="E10" s="109" t="s">
        <v>773</v>
      </c>
      <c r="F10" s="109">
        <v>53</v>
      </c>
      <c r="G10" s="109" t="s">
        <v>169</v>
      </c>
      <c r="H10" s="109" t="s">
        <v>176</v>
      </c>
      <c r="I10" s="109" t="s">
        <v>183</v>
      </c>
      <c r="J10" s="109" t="s">
        <v>389</v>
      </c>
      <c r="K10" s="155" t="s">
        <v>399</v>
      </c>
      <c r="L10" s="155" t="s">
        <v>398</v>
      </c>
      <c r="M10" s="137">
        <v>1</v>
      </c>
      <c r="N10" s="155" t="s">
        <v>397</v>
      </c>
      <c r="O10" s="156"/>
      <c r="P10" s="155" t="s">
        <v>396</v>
      </c>
      <c r="Q10" s="155" t="s">
        <v>395</v>
      </c>
      <c r="R10" s="60">
        <v>1</v>
      </c>
      <c r="S10" s="69">
        <v>42975</v>
      </c>
      <c r="T10" s="138">
        <v>43337</v>
      </c>
      <c r="U10" s="157">
        <f t="shared" si="0"/>
        <v>51.714285714285715</v>
      </c>
      <c r="V10" s="158">
        <f t="shared" si="1"/>
        <v>100</v>
      </c>
      <c r="W10" s="158">
        <f t="shared" si="2"/>
        <v>1</v>
      </c>
      <c r="X10" s="159">
        <f t="shared" si="3"/>
        <v>51.714285714285715</v>
      </c>
      <c r="Y10" s="158">
        <f t="shared" si="4"/>
        <v>51.714285714285715</v>
      </c>
      <c r="Z10" s="158">
        <f t="shared" si="5"/>
        <v>51.714285714285715</v>
      </c>
      <c r="AA10" s="62" t="s">
        <v>761</v>
      </c>
      <c r="AB10" s="62" t="s">
        <v>763</v>
      </c>
      <c r="AC10" s="191" t="s">
        <v>735</v>
      </c>
      <c r="AD10" s="60"/>
      <c r="AE10" s="60"/>
      <c r="AF10" s="113"/>
      <c r="AG10" s="113"/>
      <c r="AH10" s="113"/>
      <c r="AI10" s="113"/>
      <c r="AJ10" s="113"/>
      <c r="AK10" s="63" t="s">
        <v>782</v>
      </c>
      <c r="AL10" s="160">
        <v>100</v>
      </c>
      <c r="AM10" s="160" t="s">
        <v>836</v>
      </c>
      <c r="AN10" s="161" t="s">
        <v>888</v>
      </c>
      <c r="AO10" s="63">
        <v>100</v>
      </c>
      <c r="AP10" s="63" t="s">
        <v>185</v>
      </c>
      <c r="AQ10" s="63" t="s">
        <v>520</v>
      </c>
      <c r="AR10" s="164">
        <v>5</v>
      </c>
      <c r="AS10" s="164">
        <v>1</v>
      </c>
    </row>
    <row r="11" spans="1:61" ht="81" customHeight="1" thickBot="1">
      <c r="A11" s="172">
        <v>3</v>
      </c>
      <c r="B11" s="109" t="s">
        <v>4</v>
      </c>
      <c r="C11" s="109" t="s">
        <v>177</v>
      </c>
      <c r="D11" s="109" t="s">
        <v>157</v>
      </c>
      <c r="E11" s="109" t="s">
        <v>773</v>
      </c>
      <c r="F11" s="109">
        <v>53</v>
      </c>
      <c r="G11" s="109" t="s">
        <v>169</v>
      </c>
      <c r="H11" s="109" t="s">
        <v>176</v>
      </c>
      <c r="I11" s="109" t="s">
        <v>183</v>
      </c>
      <c r="J11" s="109" t="s">
        <v>370</v>
      </c>
      <c r="K11" s="155" t="s">
        <v>369</v>
      </c>
      <c r="L11" s="155" t="s">
        <v>368</v>
      </c>
      <c r="M11" s="137">
        <v>1</v>
      </c>
      <c r="N11" s="155" t="s">
        <v>367</v>
      </c>
      <c r="O11" s="156"/>
      <c r="P11" s="155" t="s">
        <v>366</v>
      </c>
      <c r="Q11" s="155" t="s">
        <v>365</v>
      </c>
      <c r="R11" s="60">
        <v>2</v>
      </c>
      <c r="S11" s="69">
        <v>42975</v>
      </c>
      <c r="T11" s="138">
        <v>43312</v>
      </c>
      <c r="U11" s="157">
        <f t="shared" si="0"/>
        <v>48.142857142857146</v>
      </c>
      <c r="V11" s="158">
        <f t="shared" si="1"/>
        <v>100</v>
      </c>
      <c r="W11" s="158">
        <f t="shared" si="2"/>
        <v>1</v>
      </c>
      <c r="X11" s="159">
        <f t="shared" si="3"/>
        <v>48.142857142857146</v>
      </c>
      <c r="Y11" s="158">
        <f t="shared" si="4"/>
        <v>48.142857142857146</v>
      </c>
      <c r="Z11" s="158">
        <f t="shared" si="5"/>
        <v>48.142857142857146</v>
      </c>
      <c r="AA11" s="62" t="s">
        <v>761</v>
      </c>
      <c r="AB11" s="62" t="s">
        <v>763</v>
      </c>
      <c r="AC11" s="191" t="s">
        <v>735</v>
      </c>
      <c r="AD11" s="60"/>
      <c r="AE11" s="110"/>
      <c r="AF11" s="113"/>
      <c r="AG11" s="113"/>
      <c r="AH11" s="110"/>
      <c r="AI11" s="113"/>
      <c r="AJ11" s="63"/>
      <c r="AK11" s="192" t="s">
        <v>782</v>
      </c>
      <c r="AL11" s="160">
        <v>100</v>
      </c>
      <c r="AM11" s="160" t="s">
        <v>836</v>
      </c>
      <c r="AN11" s="161" t="s">
        <v>890</v>
      </c>
      <c r="AO11" s="63">
        <v>100</v>
      </c>
      <c r="AP11" s="63" t="s">
        <v>185</v>
      </c>
      <c r="AQ11" s="63" t="s">
        <v>520</v>
      </c>
      <c r="AR11" s="164">
        <v>5</v>
      </c>
      <c r="AS11" s="164">
        <v>1</v>
      </c>
    </row>
    <row r="12" spans="1:61" ht="81" customHeight="1" thickBot="1">
      <c r="A12" s="172">
        <v>4</v>
      </c>
      <c r="B12" s="109" t="s">
        <v>5</v>
      </c>
      <c r="C12" s="109" t="s">
        <v>177</v>
      </c>
      <c r="D12" s="109" t="s">
        <v>157</v>
      </c>
      <c r="E12" s="109" t="s">
        <v>773</v>
      </c>
      <c r="F12" s="109">
        <v>53</v>
      </c>
      <c r="G12" s="109" t="s">
        <v>169</v>
      </c>
      <c r="H12" s="109" t="s">
        <v>176</v>
      </c>
      <c r="I12" s="109" t="s">
        <v>183</v>
      </c>
      <c r="J12" s="109" t="s">
        <v>354</v>
      </c>
      <c r="K12" s="155" t="s">
        <v>364</v>
      </c>
      <c r="L12" s="155" t="s">
        <v>363</v>
      </c>
      <c r="M12" s="137">
        <v>1</v>
      </c>
      <c r="N12" s="155" t="s">
        <v>362</v>
      </c>
      <c r="O12" s="156"/>
      <c r="P12" s="155" t="s">
        <v>361</v>
      </c>
      <c r="Q12" s="155" t="s">
        <v>360</v>
      </c>
      <c r="R12" s="60">
        <v>1</v>
      </c>
      <c r="S12" s="69">
        <v>42975</v>
      </c>
      <c r="T12" s="138">
        <v>43337</v>
      </c>
      <c r="U12" s="157">
        <f t="shared" si="0"/>
        <v>51.714285714285715</v>
      </c>
      <c r="V12" s="158">
        <f t="shared" si="1"/>
        <v>100</v>
      </c>
      <c r="W12" s="158">
        <f t="shared" si="2"/>
        <v>1</v>
      </c>
      <c r="X12" s="159">
        <f t="shared" si="3"/>
        <v>51.714285714285715</v>
      </c>
      <c r="Y12" s="158">
        <f t="shared" si="4"/>
        <v>51.714285714285715</v>
      </c>
      <c r="Z12" s="158">
        <f t="shared" si="5"/>
        <v>51.714285714285715</v>
      </c>
      <c r="AA12" s="62" t="s">
        <v>761</v>
      </c>
      <c r="AB12" s="62" t="s">
        <v>763</v>
      </c>
      <c r="AC12" s="191" t="s">
        <v>735</v>
      </c>
      <c r="AD12" s="60"/>
      <c r="AE12" s="113"/>
      <c r="AF12" s="113"/>
      <c r="AG12" s="113"/>
      <c r="AH12" s="63"/>
      <c r="AI12" s="113"/>
      <c r="AJ12" s="113"/>
      <c r="AK12" s="192" t="s">
        <v>782</v>
      </c>
      <c r="AL12" s="160">
        <v>100</v>
      </c>
      <c r="AM12" s="160" t="s">
        <v>836</v>
      </c>
      <c r="AN12" s="161" t="s">
        <v>892</v>
      </c>
      <c r="AO12" s="63">
        <v>100</v>
      </c>
      <c r="AP12" s="63" t="s">
        <v>185</v>
      </c>
      <c r="AQ12" s="63" t="s">
        <v>520</v>
      </c>
      <c r="AR12" s="164">
        <v>5</v>
      </c>
      <c r="AS12" s="164">
        <v>1</v>
      </c>
    </row>
    <row r="13" spans="1:61" ht="81" customHeight="1" thickBot="1">
      <c r="A13" s="172">
        <v>5</v>
      </c>
      <c r="B13" s="109" t="s">
        <v>6</v>
      </c>
      <c r="C13" s="109" t="s">
        <v>177</v>
      </c>
      <c r="D13" s="109" t="s">
        <v>157</v>
      </c>
      <c r="E13" s="109" t="s">
        <v>773</v>
      </c>
      <c r="F13" s="109">
        <v>53</v>
      </c>
      <c r="G13" s="109" t="s">
        <v>169</v>
      </c>
      <c r="H13" s="109" t="s">
        <v>176</v>
      </c>
      <c r="I13" s="109" t="s">
        <v>183</v>
      </c>
      <c r="J13" s="109" t="s">
        <v>155</v>
      </c>
      <c r="K13" s="155" t="s">
        <v>339</v>
      </c>
      <c r="L13" s="155" t="s">
        <v>338</v>
      </c>
      <c r="M13" s="137">
        <v>1</v>
      </c>
      <c r="N13" s="155" t="s">
        <v>337</v>
      </c>
      <c r="O13" s="156"/>
      <c r="P13" s="155" t="s">
        <v>336</v>
      </c>
      <c r="Q13" s="155" t="s">
        <v>335</v>
      </c>
      <c r="R13" s="60">
        <v>99</v>
      </c>
      <c r="S13" s="69">
        <v>42975</v>
      </c>
      <c r="T13" s="138">
        <v>43337</v>
      </c>
      <c r="U13" s="157">
        <f t="shared" si="0"/>
        <v>51.714285714285715</v>
      </c>
      <c r="V13" s="158">
        <f t="shared" si="1"/>
        <v>100</v>
      </c>
      <c r="W13" s="158">
        <f t="shared" si="2"/>
        <v>1</v>
      </c>
      <c r="X13" s="159">
        <f t="shared" si="3"/>
        <v>51.714285714285715</v>
      </c>
      <c r="Y13" s="158">
        <f t="shared" si="4"/>
        <v>51.714285714285715</v>
      </c>
      <c r="Z13" s="158">
        <f t="shared" si="5"/>
        <v>51.714285714285715</v>
      </c>
      <c r="AA13" s="62" t="s">
        <v>761</v>
      </c>
      <c r="AB13" s="62" t="s">
        <v>763</v>
      </c>
      <c r="AC13" s="137" t="s">
        <v>334</v>
      </c>
      <c r="AD13" s="60"/>
      <c r="AE13" s="113"/>
      <c r="AF13" s="113"/>
      <c r="AG13" s="113"/>
      <c r="AH13" s="63"/>
      <c r="AI13" s="113"/>
      <c r="AJ13" s="193"/>
      <c r="AK13" s="192"/>
      <c r="AL13" s="160">
        <v>100</v>
      </c>
      <c r="AM13" s="160" t="s">
        <v>836</v>
      </c>
      <c r="AN13" s="161" t="s">
        <v>893</v>
      </c>
      <c r="AO13" s="63">
        <v>100</v>
      </c>
      <c r="AP13" s="63" t="s">
        <v>185</v>
      </c>
      <c r="AQ13" s="63" t="s">
        <v>520</v>
      </c>
      <c r="AR13" s="164">
        <v>5</v>
      </c>
      <c r="AS13" s="164">
        <v>1</v>
      </c>
    </row>
    <row r="14" spans="1:61" ht="81" customHeight="1" thickBot="1">
      <c r="A14" s="172">
        <v>6</v>
      </c>
      <c r="B14" s="109" t="s">
        <v>36</v>
      </c>
      <c r="C14" s="109" t="s">
        <v>177</v>
      </c>
      <c r="D14" s="109" t="s">
        <v>157</v>
      </c>
      <c r="E14" s="109" t="s">
        <v>773</v>
      </c>
      <c r="F14" s="109">
        <v>53</v>
      </c>
      <c r="G14" s="109" t="s">
        <v>169</v>
      </c>
      <c r="H14" s="109" t="s">
        <v>176</v>
      </c>
      <c r="I14" s="109" t="s">
        <v>183</v>
      </c>
      <c r="J14" s="109" t="s">
        <v>321</v>
      </c>
      <c r="K14" s="155" t="s">
        <v>320</v>
      </c>
      <c r="L14" s="155" t="s">
        <v>319</v>
      </c>
      <c r="M14" s="137">
        <v>1</v>
      </c>
      <c r="N14" s="155" t="s">
        <v>318</v>
      </c>
      <c r="O14" s="156"/>
      <c r="P14" s="155" t="s">
        <v>317</v>
      </c>
      <c r="Q14" s="155" t="s">
        <v>316</v>
      </c>
      <c r="R14" s="60">
        <v>1</v>
      </c>
      <c r="S14" s="69">
        <v>42975</v>
      </c>
      <c r="T14" s="138">
        <v>43337</v>
      </c>
      <c r="U14" s="157">
        <f t="shared" si="0"/>
        <v>51.714285714285715</v>
      </c>
      <c r="V14" s="158">
        <f t="shared" si="1"/>
        <v>100</v>
      </c>
      <c r="W14" s="158">
        <f t="shared" si="2"/>
        <v>1</v>
      </c>
      <c r="X14" s="159">
        <f t="shared" si="3"/>
        <v>51.714285714285715</v>
      </c>
      <c r="Y14" s="158">
        <f t="shared" si="4"/>
        <v>51.714285714285715</v>
      </c>
      <c r="Z14" s="158">
        <f t="shared" si="5"/>
        <v>51.714285714285715</v>
      </c>
      <c r="AA14" s="62" t="s">
        <v>761</v>
      </c>
      <c r="AB14" s="62" t="s">
        <v>763</v>
      </c>
      <c r="AC14" s="191" t="s">
        <v>735</v>
      </c>
      <c r="AD14" s="60"/>
      <c r="AE14" s="113"/>
      <c r="AF14" s="113"/>
      <c r="AG14" s="113"/>
      <c r="AH14" s="193"/>
      <c r="AI14" s="113"/>
      <c r="AJ14" s="113"/>
      <c r="AK14" s="63" t="s">
        <v>782</v>
      </c>
      <c r="AL14" s="160">
        <v>100</v>
      </c>
      <c r="AM14" s="160" t="s">
        <v>836</v>
      </c>
      <c r="AN14" s="161" t="s">
        <v>896</v>
      </c>
      <c r="AO14" s="63">
        <v>100</v>
      </c>
      <c r="AP14" s="63" t="s">
        <v>185</v>
      </c>
      <c r="AQ14" s="63" t="s">
        <v>520</v>
      </c>
      <c r="AR14" s="164">
        <v>5</v>
      </c>
      <c r="AS14" s="164">
        <v>1</v>
      </c>
      <c r="AU14" s="194"/>
    </row>
    <row r="15" spans="1:61" ht="81" customHeight="1" thickBot="1">
      <c r="A15" s="172">
        <v>7</v>
      </c>
      <c r="B15" s="109" t="s">
        <v>37</v>
      </c>
      <c r="C15" s="109" t="s">
        <v>402</v>
      </c>
      <c r="D15" s="109" t="s">
        <v>157</v>
      </c>
      <c r="E15" s="109" t="s">
        <v>773</v>
      </c>
      <c r="F15" s="109">
        <v>48</v>
      </c>
      <c r="G15" s="109" t="s">
        <v>401</v>
      </c>
      <c r="H15" s="109" t="s">
        <v>168</v>
      </c>
      <c r="I15" s="109" t="s">
        <v>515</v>
      </c>
      <c r="J15" s="109" t="s">
        <v>514</v>
      </c>
      <c r="K15" s="156" t="s">
        <v>513</v>
      </c>
      <c r="L15" s="156" t="s">
        <v>512</v>
      </c>
      <c r="M15" s="60">
        <v>1</v>
      </c>
      <c r="N15" s="156" t="s">
        <v>517</v>
      </c>
      <c r="O15" s="156"/>
      <c r="P15" s="156" t="s">
        <v>195</v>
      </c>
      <c r="Q15" s="156" t="s">
        <v>250</v>
      </c>
      <c r="R15" s="158">
        <v>1</v>
      </c>
      <c r="S15" s="69">
        <v>42879</v>
      </c>
      <c r="T15" s="69">
        <v>43190</v>
      </c>
      <c r="U15" s="157">
        <f t="shared" si="0"/>
        <v>44.428571428571431</v>
      </c>
      <c r="V15" s="158">
        <f t="shared" si="1"/>
        <v>100</v>
      </c>
      <c r="W15" s="158">
        <f t="shared" si="2"/>
        <v>1</v>
      </c>
      <c r="X15" s="159">
        <f t="shared" si="3"/>
        <v>44.428571428571431</v>
      </c>
      <c r="Y15" s="158">
        <f t="shared" si="4"/>
        <v>44.428571428571431</v>
      </c>
      <c r="Z15" s="158">
        <f t="shared" si="5"/>
        <v>44.428571428571431</v>
      </c>
      <c r="AA15" s="62" t="s">
        <v>761</v>
      </c>
      <c r="AB15" s="62" t="s">
        <v>763</v>
      </c>
      <c r="AC15" s="63" t="s">
        <v>729</v>
      </c>
      <c r="AD15" s="60"/>
      <c r="AE15" s="195"/>
      <c r="AF15" s="195"/>
      <c r="AG15" s="195"/>
      <c r="AH15" s="195"/>
      <c r="AI15" s="195"/>
      <c r="AJ15" s="195"/>
      <c r="AK15" s="63" t="s">
        <v>782</v>
      </c>
      <c r="AL15" s="160">
        <v>100</v>
      </c>
      <c r="AM15" s="160" t="s">
        <v>836</v>
      </c>
      <c r="AN15" s="165" t="s">
        <v>994</v>
      </c>
      <c r="AO15" s="63">
        <v>100</v>
      </c>
      <c r="AP15" s="63" t="s">
        <v>185</v>
      </c>
      <c r="AQ15" s="63" t="s">
        <v>520</v>
      </c>
      <c r="AR15" s="164">
        <v>5</v>
      </c>
      <c r="AS15" s="164">
        <v>1</v>
      </c>
    </row>
    <row r="16" spans="1:61" ht="81" customHeight="1" thickBot="1">
      <c r="A16" s="172">
        <v>8</v>
      </c>
      <c r="B16" s="109" t="s">
        <v>38</v>
      </c>
      <c r="C16" s="109" t="s">
        <v>402</v>
      </c>
      <c r="D16" s="109" t="s">
        <v>157</v>
      </c>
      <c r="E16" s="109" t="s">
        <v>773</v>
      </c>
      <c r="F16" s="109">
        <v>48</v>
      </c>
      <c r="G16" s="109" t="s">
        <v>401</v>
      </c>
      <c r="H16" s="109" t="s">
        <v>168</v>
      </c>
      <c r="I16" s="109" t="s">
        <v>515</v>
      </c>
      <c r="J16" s="109" t="s">
        <v>514</v>
      </c>
      <c r="K16" s="156" t="s">
        <v>513</v>
      </c>
      <c r="L16" s="156" t="s">
        <v>512</v>
      </c>
      <c r="M16" s="60">
        <v>2</v>
      </c>
      <c r="N16" s="156" t="s">
        <v>516</v>
      </c>
      <c r="O16" s="156"/>
      <c r="P16" s="156" t="s">
        <v>195</v>
      </c>
      <c r="Q16" s="156" t="s">
        <v>250</v>
      </c>
      <c r="R16" s="60">
        <v>1</v>
      </c>
      <c r="S16" s="69">
        <v>42879</v>
      </c>
      <c r="T16" s="69">
        <v>43190</v>
      </c>
      <c r="U16" s="157">
        <f t="shared" si="0"/>
        <v>44.428571428571431</v>
      </c>
      <c r="V16" s="158">
        <f t="shared" si="1"/>
        <v>100</v>
      </c>
      <c r="W16" s="158">
        <f t="shared" si="2"/>
        <v>1</v>
      </c>
      <c r="X16" s="159">
        <f t="shared" si="3"/>
        <v>44.428571428571431</v>
      </c>
      <c r="Y16" s="158">
        <f t="shared" si="4"/>
        <v>44.428571428571431</v>
      </c>
      <c r="Z16" s="158">
        <f t="shared" si="5"/>
        <v>44.428571428571431</v>
      </c>
      <c r="AA16" s="62" t="s">
        <v>761</v>
      </c>
      <c r="AB16" s="62" t="s">
        <v>763</v>
      </c>
      <c r="AC16" s="63" t="s">
        <v>729</v>
      </c>
      <c r="AD16" s="60"/>
      <c r="AE16" s="195"/>
      <c r="AF16" s="195"/>
      <c r="AG16" s="195"/>
      <c r="AH16" s="195"/>
      <c r="AI16" s="195"/>
      <c r="AJ16" s="195"/>
      <c r="AK16" s="63" t="s">
        <v>782</v>
      </c>
      <c r="AL16" s="160">
        <v>100</v>
      </c>
      <c r="AM16" s="160" t="s">
        <v>836</v>
      </c>
      <c r="AN16" s="165" t="s">
        <v>897</v>
      </c>
      <c r="AO16" s="63">
        <v>100</v>
      </c>
      <c r="AP16" s="63" t="s">
        <v>185</v>
      </c>
      <c r="AQ16" s="63" t="s">
        <v>520</v>
      </c>
      <c r="AR16" s="164">
        <v>5</v>
      </c>
      <c r="AS16" s="164">
        <v>1</v>
      </c>
    </row>
    <row r="17" spans="1:52" ht="81" customHeight="1" thickBot="1">
      <c r="A17" s="172">
        <v>9</v>
      </c>
      <c r="B17" s="109" t="s">
        <v>39</v>
      </c>
      <c r="C17" s="109" t="s">
        <v>402</v>
      </c>
      <c r="D17" s="109" t="s">
        <v>157</v>
      </c>
      <c r="E17" s="109" t="s">
        <v>773</v>
      </c>
      <c r="F17" s="109">
        <v>48</v>
      </c>
      <c r="G17" s="109" t="s">
        <v>401</v>
      </c>
      <c r="H17" s="109" t="s">
        <v>168</v>
      </c>
      <c r="I17" s="109" t="s">
        <v>192</v>
      </c>
      <c r="J17" s="109" t="s">
        <v>508</v>
      </c>
      <c r="K17" s="156" t="s">
        <v>507</v>
      </c>
      <c r="L17" s="156" t="s">
        <v>506</v>
      </c>
      <c r="M17" s="60">
        <v>1</v>
      </c>
      <c r="N17" s="156" t="s">
        <v>505</v>
      </c>
      <c r="O17" s="156"/>
      <c r="P17" s="156" t="s">
        <v>504</v>
      </c>
      <c r="Q17" s="156" t="s">
        <v>503</v>
      </c>
      <c r="R17" s="60">
        <v>1</v>
      </c>
      <c r="S17" s="69">
        <v>42879</v>
      </c>
      <c r="T17" s="69">
        <v>43100</v>
      </c>
      <c r="U17" s="157">
        <f t="shared" si="0"/>
        <v>31.571428571428573</v>
      </c>
      <c r="V17" s="158">
        <f t="shared" si="1"/>
        <v>100</v>
      </c>
      <c r="W17" s="158">
        <f t="shared" si="2"/>
        <v>1</v>
      </c>
      <c r="X17" s="159">
        <f t="shared" si="3"/>
        <v>31.571428571428573</v>
      </c>
      <c r="Y17" s="158">
        <f t="shared" si="4"/>
        <v>31.571428571428573</v>
      </c>
      <c r="Z17" s="158">
        <f t="shared" si="5"/>
        <v>31.571428571428573</v>
      </c>
      <c r="AA17" s="62" t="s">
        <v>761</v>
      </c>
      <c r="AB17" s="149" t="s">
        <v>764</v>
      </c>
      <c r="AC17" s="196" t="s">
        <v>726</v>
      </c>
      <c r="AD17" s="60"/>
      <c r="AE17" s="195"/>
      <c r="AF17" s="195"/>
      <c r="AG17" s="195"/>
      <c r="AH17" s="197"/>
      <c r="AI17" s="195"/>
      <c r="AJ17" s="197"/>
      <c r="AK17" s="63"/>
      <c r="AL17" s="160">
        <v>100</v>
      </c>
      <c r="AM17" s="160" t="s">
        <v>838</v>
      </c>
      <c r="AN17" s="162" t="s">
        <v>502</v>
      </c>
      <c r="AO17" s="63">
        <v>100</v>
      </c>
      <c r="AP17" s="63" t="s">
        <v>185</v>
      </c>
      <c r="AQ17" s="63" t="s">
        <v>149</v>
      </c>
      <c r="AR17" s="164">
        <v>5</v>
      </c>
      <c r="AS17" s="164">
        <v>1</v>
      </c>
    </row>
    <row r="18" spans="1:52" ht="81" customHeight="1" thickBot="1">
      <c r="A18" s="172">
        <v>10</v>
      </c>
      <c r="B18" s="109" t="s">
        <v>40</v>
      </c>
      <c r="C18" s="109" t="s">
        <v>402</v>
      </c>
      <c r="D18" s="109" t="s">
        <v>157</v>
      </c>
      <c r="E18" s="109" t="s">
        <v>773</v>
      </c>
      <c r="F18" s="109">
        <v>48</v>
      </c>
      <c r="G18" s="109" t="s">
        <v>401</v>
      </c>
      <c r="H18" s="109" t="s">
        <v>168</v>
      </c>
      <c r="I18" s="109" t="s">
        <v>192</v>
      </c>
      <c r="J18" s="109" t="s">
        <v>501</v>
      </c>
      <c r="K18" s="156" t="s">
        <v>500</v>
      </c>
      <c r="L18" s="156" t="s">
        <v>499</v>
      </c>
      <c r="M18" s="60">
        <v>1</v>
      </c>
      <c r="N18" s="156" t="s">
        <v>498</v>
      </c>
      <c r="O18" s="156"/>
      <c r="P18" s="156" t="s">
        <v>497</v>
      </c>
      <c r="Q18" s="156" t="s">
        <v>497</v>
      </c>
      <c r="R18" s="60">
        <v>1</v>
      </c>
      <c r="S18" s="69">
        <v>42879</v>
      </c>
      <c r="T18" s="69">
        <v>43100</v>
      </c>
      <c r="U18" s="157">
        <f t="shared" si="0"/>
        <v>31.571428571428573</v>
      </c>
      <c r="V18" s="158">
        <f t="shared" si="1"/>
        <v>100</v>
      </c>
      <c r="W18" s="158">
        <f t="shared" si="2"/>
        <v>1</v>
      </c>
      <c r="X18" s="159">
        <f t="shared" si="3"/>
        <v>31.571428571428573</v>
      </c>
      <c r="Y18" s="158">
        <f t="shared" si="4"/>
        <v>31.571428571428573</v>
      </c>
      <c r="Z18" s="158">
        <f t="shared" si="5"/>
        <v>31.571428571428573</v>
      </c>
      <c r="AA18" s="62" t="s">
        <v>761</v>
      </c>
      <c r="AB18" s="149" t="s">
        <v>764</v>
      </c>
      <c r="AC18" s="196" t="s">
        <v>726</v>
      </c>
      <c r="AD18" s="60"/>
      <c r="AE18" s="195"/>
      <c r="AF18" s="195"/>
      <c r="AG18" s="195"/>
      <c r="AH18" s="195"/>
      <c r="AI18" s="195"/>
      <c r="AJ18" s="195"/>
      <c r="AK18" s="63"/>
      <c r="AL18" s="160">
        <v>100</v>
      </c>
      <c r="AM18" s="160" t="s">
        <v>838</v>
      </c>
      <c r="AN18" s="162" t="s">
        <v>496</v>
      </c>
      <c r="AO18" s="63">
        <v>100</v>
      </c>
      <c r="AP18" s="63" t="s">
        <v>185</v>
      </c>
      <c r="AQ18" s="63" t="s">
        <v>149</v>
      </c>
      <c r="AR18" s="164">
        <v>5</v>
      </c>
      <c r="AS18" s="164">
        <v>1</v>
      </c>
    </row>
    <row r="19" spans="1:52" ht="81" customHeight="1" thickBot="1">
      <c r="A19" s="172">
        <v>11</v>
      </c>
      <c r="B19" s="109" t="s">
        <v>41</v>
      </c>
      <c r="C19" s="109" t="s">
        <v>402</v>
      </c>
      <c r="D19" s="109" t="s">
        <v>157</v>
      </c>
      <c r="E19" s="109" t="s">
        <v>773</v>
      </c>
      <c r="F19" s="109">
        <v>48</v>
      </c>
      <c r="G19" s="109" t="s">
        <v>401</v>
      </c>
      <c r="H19" s="109" t="s">
        <v>168</v>
      </c>
      <c r="I19" s="109" t="s">
        <v>192</v>
      </c>
      <c r="J19" s="109" t="s">
        <v>495</v>
      </c>
      <c r="K19" s="156" t="s">
        <v>494</v>
      </c>
      <c r="L19" s="156" t="s">
        <v>493</v>
      </c>
      <c r="M19" s="60">
        <v>1</v>
      </c>
      <c r="N19" s="156" t="s">
        <v>492</v>
      </c>
      <c r="O19" s="156"/>
      <c r="P19" s="156" t="s">
        <v>491</v>
      </c>
      <c r="Q19" s="156" t="s">
        <v>491</v>
      </c>
      <c r="R19" s="60">
        <v>1</v>
      </c>
      <c r="S19" s="69">
        <v>42879</v>
      </c>
      <c r="T19" s="69">
        <v>43008</v>
      </c>
      <c r="U19" s="157">
        <f t="shared" si="0"/>
        <v>18.428571428571427</v>
      </c>
      <c r="V19" s="158">
        <f t="shared" si="1"/>
        <v>100</v>
      </c>
      <c r="W19" s="158">
        <f t="shared" si="2"/>
        <v>1</v>
      </c>
      <c r="X19" s="159">
        <f t="shared" si="3"/>
        <v>18.428571428571427</v>
      </c>
      <c r="Y19" s="158">
        <f t="shared" si="4"/>
        <v>18.428571428571427</v>
      </c>
      <c r="Z19" s="158">
        <f t="shared" si="5"/>
        <v>18.428571428571427</v>
      </c>
      <c r="AA19" s="62" t="s">
        <v>761</v>
      </c>
      <c r="AB19" s="149" t="s">
        <v>764</v>
      </c>
      <c r="AC19" s="196" t="s">
        <v>726</v>
      </c>
      <c r="AD19" s="60"/>
      <c r="AE19" s="195"/>
      <c r="AF19" s="195"/>
      <c r="AG19" s="195"/>
      <c r="AH19" s="195"/>
      <c r="AI19" s="195"/>
      <c r="AJ19" s="195"/>
      <c r="AK19" s="63"/>
      <c r="AL19" s="160">
        <v>100</v>
      </c>
      <c r="AM19" s="160" t="s">
        <v>838</v>
      </c>
      <c r="AN19" s="162" t="s">
        <v>490</v>
      </c>
      <c r="AO19" s="63">
        <v>100</v>
      </c>
      <c r="AP19" s="63" t="s">
        <v>185</v>
      </c>
      <c r="AQ19" s="63" t="s">
        <v>149</v>
      </c>
      <c r="AR19" s="164">
        <v>5</v>
      </c>
      <c r="AS19" s="164">
        <v>1</v>
      </c>
      <c r="AU19" s="213" t="s">
        <v>980</v>
      </c>
      <c r="AV19" s="213" t="s">
        <v>966</v>
      </c>
      <c r="AW19" s="213" t="s">
        <v>35</v>
      </c>
      <c r="AX19" s="213" t="s">
        <v>34</v>
      </c>
      <c r="AY19" s="213" t="s">
        <v>144</v>
      </c>
    </row>
    <row r="20" spans="1:52" ht="81" customHeight="1" thickBot="1">
      <c r="A20" s="172">
        <v>12</v>
      </c>
      <c r="B20" s="109" t="s">
        <v>42</v>
      </c>
      <c r="C20" s="109" t="s">
        <v>477</v>
      </c>
      <c r="D20" s="109" t="s">
        <v>157</v>
      </c>
      <c r="E20" s="109" t="s">
        <v>790</v>
      </c>
      <c r="F20" s="109">
        <v>802</v>
      </c>
      <c r="G20" s="109" t="s">
        <v>484</v>
      </c>
      <c r="H20" s="109" t="s">
        <v>156</v>
      </c>
      <c r="I20" s="109" t="s">
        <v>156</v>
      </c>
      <c r="J20" s="109" t="s">
        <v>483</v>
      </c>
      <c r="K20" s="156" t="s">
        <v>482</v>
      </c>
      <c r="L20" s="156" t="s">
        <v>481</v>
      </c>
      <c r="M20" s="60">
        <v>1</v>
      </c>
      <c r="N20" s="156" t="s">
        <v>480</v>
      </c>
      <c r="O20" s="156"/>
      <c r="P20" s="156" t="s">
        <v>479</v>
      </c>
      <c r="Q20" s="156" t="s">
        <v>478</v>
      </c>
      <c r="R20" s="60">
        <v>100</v>
      </c>
      <c r="S20" s="69">
        <v>42005</v>
      </c>
      <c r="T20" s="69">
        <v>42367</v>
      </c>
      <c r="U20" s="157">
        <f t="shared" si="0"/>
        <v>51.714285714285715</v>
      </c>
      <c r="V20" s="158">
        <f t="shared" si="1"/>
        <v>100</v>
      </c>
      <c r="W20" s="158">
        <f t="shared" si="2"/>
        <v>1</v>
      </c>
      <c r="X20" s="159">
        <f t="shared" si="3"/>
        <v>51.714285714285715</v>
      </c>
      <c r="Y20" s="158">
        <f t="shared" si="4"/>
        <v>51.714285714285715</v>
      </c>
      <c r="Z20" s="158">
        <f t="shared" si="5"/>
        <v>51.714285714285715</v>
      </c>
      <c r="AA20" s="62" t="s">
        <v>761</v>
      </c>
      <c r="AB20" s="149" t="s">
        <v>763</v>
      </c>
      <c r="AC20" s="196" t="s">
        <v>737</v>
      </c>
      <c r="AD20" s="60"/>
      <c r="AE20" s="195"/>
      <c r="AF20" s="195"/>
      <c r="AG20" s="195"/>
      <c r="AH20" s="195"/>
      <c r="AI20" s="195"/>
      <c r="AJ20" s="195"/>
      <c r="AK20" s="63"/>
      <c r="AL20" s="160">
        <v>100</v>
      </c>
      <c r="AM20" s="160" t="s">
        <v>836</v>
      </c>
      <c r="AN20" s="162" t="s">
        <v>898</v>
      </c>
      <c r="AO20" s="63">
        <v>100</v>
      </c>
      <c r="AP20" s="63" t="s">
        <v>185</v>
      </c>
      <c r="AQ20" s="63" t="s">
        <v>149</v>
      </c>
      <c r="AR20" s="164">
        <v>5</v>
      </c>
      <c r="AS20" s="164">
        <v>1</v>
      </c>
      <c r="AU20" s="65">
        <v>48</v>
      </c>
      <c r="AV20" s="149" t="s">
        <v>508</v>
      </c>
      <c r="AW20" s="149" t="s">
        <v>764</v>
      </c>
      <c r="AX20" s="198" t="s">
        <v>726</v>
      </c>
      <c r="AY20" s="63" t="s">
        <v>185</v>
      </c>
    </row>
    <row r="21" spans="1:52" ht="81" customHeight="1" thickBot="1">
      <c r="A21" s="172">
        <v>13</v>
      </c>
      <c r="B21" s="109" t="s">
        <v>43</v>
      </c>
      <c r="C21" s="109" t="s">
        <v>402</v>
      </c>
      <c r="D21" s="109" t="s">
        <v>157</v>
      </c>
      <c r="E21" s="109" t="s">
        <v>773</v>
      </c>
      <c r="F21" s="109">
        <v>48</v>
      </c>
      <c r="G21" s="109" t="s">
        <v>401</v>
      </c>
      <c r="H21" s="163" t="s">
        <v>453</v>
      </c>
      <c r="I21" s="163" t="s">
        <v>452</v>
      </c>
      <c r="J21" s="109" t="s">
        <v>465</v>
      </c>
      <c r="K21" s="156" t="s">
        <v>464</v>
      </c>
      <c r="L21" s="156" t="s">
        <v>463</v>
      </c>
      <c r="M21" s="60">
        <v>2</v>
      </c>
      <c r="N21" s="156" t="s">
        <v>462</v>
      </c>
      <c r="O21" s="156"/>
      <c r="P21" s="156" t="s">
        <v>461</v>
      </c>
      <c r="Q21" s="156" t="s">
        <v>460</v>
      </c>
      <c r="R21" s="60">
        <v>1</v>
      </c>
      <c r="S21" s="69">
        <v>42879</v>
      </c>
      <c r="T21" s="69">
        <v>43190</v>
      </c>
      <c r="U21" s="157">
        <f t="shared" si="0"/>
        <v>44.428571428571431</v>
      </c>
      <c r="V21" s="158">
        <f t="shared" si="1"/>
        <v>96</v>
      </c>
      <c r="W21" s="158">
        <f t="shared" si="2"/>
        <v>1</v>
      </c>
      <c r="X21" s="159">
        <f t="shared" si="3"/>
        <v>44.428571428571431</v>
      </c>
      <c r="Y21" s="158">
        <f t="shared" si="4"/>
        <v>44.428571428571431</v>
      </c>
      <c r="Z21" s="158">
        <f t="shared" si="5"/>
        <v>44.428571428571431</v>
      </c>
      <c r="AA21" s="62" t="s">
        <v>761</v>
      </c>
      <c r="AB21" s="62" t="s">
        <v>764</v>
      </c>
      <c r="AC21" s="63" t="s">
        <v>725</v>
      </c>
      <c r="AD21" s="60"/>
      <c r="AE21" s="113"/>
      <c r="AF21" s="113"/>
      <c r="AG21" s="113"/>
      <c r="AH21" s="113"/>
      <c r="AI21" s="113"/>
      <c r="AJ21" s="113" t="s">
        <v>855</v>
      </c>
      <c r="AK21" s="63" t="s">
        <v>841</v>
      </c>
      <c r="AL21" s="160">
        <v>96</v>
      </c>
      <c r="AM21" s="160" t="s">
        <v>838</v>
      </c>
      <c r="AN21" s="169" t="s">
        <v>942</v>
      </c>
      <c r="AO21" s="63">
        <v>96</v>
      </c>
      <c r="AP21" s="63" t="s">
        <v>185</v>
      </c>
      <c r="AQ21" s="63" t="s">
        <v>520</v>
      </c>
      <c r="AR21" s="164">
        <v>5</v>
      </c>
      <c r="AS21" s="164">
        <v>1</v>
      </c>
      <c r="AU21" s="65">
        <v>48</v>
      </c>
      <c r="AV21" s="149" t="s">
        <v>501</v>
      </c>
      <c r="AW21" s="149" t="s">
        <v>764</v>
      </c>
      <c r="AX21" s="198" t="s">
        <v>726</v>
      </c>
      <c r="AY21" s="63" t="s">
        <v>185</v>
      </c>
    </row>
    <row r="22" spans="1:52" ht="81" customHeight="1" thickBot="1">
      <c r="A22" s="172">
        <v>14</v>
      </c>
      <c r="B22" s="109" t="s">
        <v>44</v>
      </c>
      <c r="C22" s="109" t="s">
        <v>402</v>
      </c>
      <c r="D22" s="109" t="s">
        <v>157</v>
      </c>
      <c r="E22" s="109" t="s">
        <v>773</v>
      </c>
      <c r="F22" s="109">
        <v>48</v>
      </c>
      <c r="G22" s="109" t="s">
        <v>401</v>
      </c>
      <c r="H22" s="109" t="s">
        <v>453</v>
      </c>
      <c r="I22" s="109" t="s">
        <v>452</v>
      </c>
      <c r="J22" s="109" t="s">
        <v>451</v>
      </c>
      <c r="K22" s="156" t="s">
        <v>450</v>
      </c>
      <c r="L22" s="156" t="s">
        <v>449</v>
      </c>
      <c r="M22" s="60">
        <v>2</v>
      </c>
      <c r="N22" s="156" t="s">
        <v>448</v>
      </c>
      <c r="O22" s="156"/>
      <c r="P22" s="156" t="s">
        <v>447</v>
      </c>
      <c r="Q22" s="156" t="s">
        <v>447</v>
      </c>
      <c r="R22" s="60">
        <v>1</v>
      </c>
      <c r="S22" s="69">
        <v>42879</v>
      </c>
      <c r="T22" s="69">
        <v>43100</v>
      </c>
      <c r="U22" s="157">
        <f t="shared" si="0"/>
        <v>31.571428571428573</v>
      </c>
      <c r="V22" s="158">
        <f t="shared" si="1"/>
        <v>100</v>
      </c>
      <c r="W22" s="158">
        <f t="shared" si="2"/>
        <v>1</v>
      </c>
      <c r="X22" s="159">
        <f t="shared" si="3"/>
        <v>31.571428571428573</v>
      </c>
      <c r="Y22" s="158">
        <f t="shared" si="4"/>
        <v>31.571428571428573</v>
      </c>
      <c r="Z22" s="158">
        <f t="shared" si="5"/>
        <v>31.571428571428573</v>
      </c>
      <c r="AA22" s="62" t="s">
        <v>761</v>
      </c>
      <c r="AB22" s="149" t="s">
        <v>763</v>
      </c>
      <c r="AC22" s="151" t="s">
        <v>446</v>
      </c>
      <c r="AD22" s="60"/>
      <c r="AE22" s="113"/>
      <c r="AF22" s="113"/>
      <c r="AG22" s="113"/>
      <c r="AH22" s="60"/>
      <c r="AI22" s="113"/>
      <c r="AJ22" s="113"/>
      <c r="AK22" s="63"/>
      <c r="AL22" s="160">
        <v>100</v>
      </c>
      <c r="AM22" s="160" t="s">
        <v>836</v>
      </c>
      <c r="AN22" s="162" t="s">
        <v>900</v>
      </c>
      <c r="AO22" s="63">
        <v>100</v>
      </c>
      <c r="AP22" s="63" t="s">
        <v>185</v>
      </c>
      <c r="AQ22" s="63" t="s">
        <v>149</v>
      </c>
      <c r="AR22" s="164">
        <v>5</v>
      </c>
      <c r="AS22" s="164">
        <v>1</v>
      </c>
      <c r="AU22" s="65">
        <v>48</v>
      </c>
      <c r="AV22" s="149" t="s">
        <v>495</v>
      </c>
      <c r="AW22" s="149" t="s">
        <v>764</v>
      </c>
      <c r="AX22" s="198" t="s">
        <v>726</v>
      </c>
      <c r="AY22" s="63" t="s">
        <v>185</v>
      </c>
    </row>
    <row r="23" spans="1:52" ht="81" customHeight="1" thickBot="1">
      <c r="A23" s="172">
        <v>15</v>
      </c>
      <c r="B23" s="109" t="s">
        <v>45</v>
      </c>
      <c r="C23" s="109" t="s">
        <v>402</v>
      </c>
      <c r="D23" s="109" t="s">
        <v>157</v>
      </c>
      <c r="E23" s="109" t="s">
        <v>773</v>
      </c>
      <c r="F23" s="109">
        <v>48</v>
      </c>
      <c r="G23" s="109" t="s">
        <v>401</v>
      </c>
      <c r="H23" s="109" t="s">
        <v>168</v>
      </c>
      <c r="I23" s="109" t="s">
        <v>167</v>
      </c>
      <c r="J23" s="109" t="s">
        <v>407</v>
      </c>
      <c r="K23" s="156" t="s">
        <v>406</v>
      </c>
      <c r="L23" s="156" t="s">
        <v>405</v>
      </c>
      <c r="M23" s="60">
        <v>1</v>
      </c>
      <c r="N23" s="156" t="s">
        <v>404</v>
      </c>
      <c r="O23" s="156"/>
      <c r="P23" s="156" t="s">
        <v>403</v>
      </c>
      <c r="Q23" s="156" t="s">
        <v>403</v>
      </c>
      <c r="R23" s="60">
        <v>1</v>
      </c>
      <c r="S23" s="69">
        <v>42879</v>
      </c>
      <c r="T23" s="69">
        <v>43100</v>
      </c>
      <c r="U23" s="157">
        <f t="shared" si="0"/>
        <v>31.571428571428573</v>
      </c>
      <c r="V23" s="158">
        <f t="shared" si="1"/>
        <v>100</v>
      </c>
      <c r="W23" s="158">
        <f t="shared" si="2"/>
        <v>1</v>
      </c>
      <c r="X23" s="159">
        <f t="shared" si="3"/>
        <v>31.571428571428573</v>
      </c>
      <c r="Y23" s="158">
        <f t="shared" si="4"/>
        <v>31.571428571428573</v>
      </c>
      <c r="Z23" s="158">
        <f t="shared" si="5"/>
        <v>31.571428571428573</v>
      </c>
      <c r="AA23" s="62" t="s">
        <v>761</v>
      </c>
      <c r="AB23" s="149" t="s">
        <v>763</v>
      </c>
      <c r="AC23" s="196" t="s">
        <v>736</v>
      </c>
      <c r="AD23" s="60"/>
      <c r="AE23" s="60"/>
      <c r="AF23" s="113"/>
      <c r="AG23" s="113"/>
      <c r="AH23" s="113"/>
      <c r="AI23" s="113"/>
      <c r="AJ23" s="113"/>
      <c r="AK23" s="63" t="s">
        <v>782</v>
      </c>
      <c r="AL23" s="160">
        <v>100</v>
      </c>
      <c r="AM23" s="160" t="s">
        <v>836</v>
      </c>
      <c r="AN23" s="162" t="s">
        <v>899</v>
      </c>
      <c r="AO23" s="63">
        <v>100</v>
      </c>
      <c r="AP23" s="63" t="s">
        <v>185</v>
      </c>
      <c r="AQ23" s="63" t="s">
        <v>149</v>
      </c>
      <c r="AR23" s="164">
        <v>5</v>
      </c>
      <c r="AS23" s="164">
        <v>1</v>
      </c>
      <c r="AU23" s="65">
        <v>802</v>
      </c>
      <c r="AV23" s="149" t="s">
        <v>483</v>
      </c>
      <c r="AW23" s="149" t="s">
        <v>763</v>
      </c>
      <c r="AX23" s="198" t="s">
        <v>737</v>
      </c>
      <c r="AY23" s="63" t="s">
        <v>185</v>
      </c>
    </row>
    <row r="24" spans="1:52" ht="81" customHeight="1" thickBot="1">
      <c r="A24" s="172">
        <v>16</v>
      </c>
      <c r="B24" s="109" t="s">
        <v>46</v>
      </c>
      <c r="C24" s="109" t="s">
        <v>158</v>
      </c>
      <c r="D24" s="109" t="s">
        <v>157</v>
      </c>
      <c r="E24" s="109" t="s">
        <v>791</v>
      </c>
      <c r="F24" s="109">
        <v>72</v>
      </c>
      <c r="G24" s="109" t="s">
        <v>169</v>
      </c>
      <c r="H24" s="109" t="s">
        <v>156</v>
      </c>
      <c r="I24" s="109" t="s">
        <v>156</v>
      </c>
      <c r="J24" s="109" t="s">
        <v>321</v>
      </c>
      <c r="K24" s="156" t="s">
        <v>326</v>
      </c>
      <c r="L24" s="156" t="s">
        <v>325</v>
      </c>
      <c r="M24" s="60">
        <v>1</v>
      </c>
      <c r="N24" s="156" t="s">
        <v>324</v>
      </c>
      <c r="O24" s="156"/>
      <c r="P24" s="156" t="s">
        <v>323</v>
      </c>
      <c r="Q24" s="156" t="s">
        <v>322</v>
      </c>
      <c r="R24" s="60">
        <v>1</v>
      </c>
      <c r="S24" s="69">
        <v>42615</v>
      </c>
      <c r="T24" s="69">
        <v>42886</v>
      </c>
      <c r="U24" s="157">
        <f t="shared" si="0"/>
        <v>38.714285714285715</v>
      </c>
      <c r="V24" s="158">
        <f t="shared" si="1"/>
        <v>90</v>
      </c>
      <c r="W24" s="158">
        <f t="shared" si="2"/>
        <v>1</v>
      </c>
      <c r="X24" s="159">
        <f t="shared" si="3"/>
        <v>38.714285714285715</v>
      </c>
      <c r="Y24" s="158">
        <f t="shared" si="4"/>
        <v>38.714285714285715</v>
      </c>
      <c r="Z24" s="158">
        <f t="shared" si="5"/>
        <v>38.714285714285715</v>
      </c>
      <c r="AA24" s="62" t="s">
        <v>761</v>
      </c>
      <c r="AB24" s="149" t="s">
        <v>763</v>
      </c>
      <c r="AC24" s="196" t="s">
        <v>737</v>
      </c>
      <c r="AD24" s="60"/>
      <c r="AE24" s="63"/>
      <c r="AF24" s="113"/>
      <c r="AG24" s="113"/>
      <c r="AH24" s="193"/>
      <c r="AI24" s="113"/>
      <c r="AJ24" s="113"/>
      <c r="AK24" s="63" t="s">
        <v>782</v>
      </c>
      <c r="AL24" s="160">
        <v>90</v>
      </c>
      <c r="AM24" s="160" t="s">
        <v>836</v>
      </c>
      <c r="AN24" s="162" t="s">
        <v>986</v>
      </c>
      <c r="AO24" s="63">
        <v>90</v>
      </c>
      <c r="AP24" s="63" t="s">
        <v>149</v>
      </c>
      <c r="AQ24" s="63" t="s">
        <v>149</v>
      </c>
      <c r="AR24" s="164">
        <v>5</v>
      </c>
      <c r="AS24" s="164">
        <v>1</v>
      </c>
      <c r="AU24" s="65">
        <v>48</v>
      </c>
      <c r="AV24" s="149" t="s">
        <v>451</v>
      </c>
      <c r="AW24" s="149" t="s">
        <v>763</v>
      </c>
      <c r="AX24" s="151" t="s">
        <v>446</v>
      </c>
      <c r="AY24" s="63" t="s">
        <v>185</v>
      </c>
    </row>
    <row r="25" spans="1:52" ht="81" customHeight="1" thickBot="1">
      <c r="A25" s="172">
        <v>17</v>
      </c>
      <c r="B25" s="109" t="s">
        <v>47</v>
      </c>
      <c r="C25" s="109" t="s">
        <v>193</v>
      </c>
      <c r="D25" s="109" t="s">
        <v>157</v>
      </c>
      <c r="E25" s="109" t="s">
        <v>791</v>
      </c>
      <c r="F25" s="109">
        <v>79</v>
      </c>
      <c r="G25" s="109" t="s">
        <v>169</v>
      </c>
      <c r="H25" s="109" t="s">
        <v>168</v>
      </c>
      <c r="I25" s="109" t="s">
        <v>192</v>
      </c>
      <c r="J25" s="109" t="s">
        <v>315</v>
      </c>
      <c r="K25" s="156" t="s">
        <v>314</v>
      </c>
      <c r="L25" s="156" t="s">
        <v>313</v>
      </c>
      <c r="M25" s="60">
        <v>1</v>
      </c>
      <c r="N25" s="156" t="s">
        <v>309</v>
      </c>
      <c r="O25" s="156"/>
      <c r="P25" s="156" t="s">
        <v>308</v>
      </c>
      <c r="Q25" s="156" t="s">
        <v>307</v>
      </c>
      <c r="R25" s="60">
        <v>1</v>
      </c>
      <c r="S25" s="69">
        <v>42765</v>
      </c>
      <c r="T25" s="69">
        <v>43100</v>
      </c>
      <c r="U25" s="157">
        <f t="shared" si="0"/>
        <v>47.857142857142854</v>
      </c>
      <c r="V25" s="158">
        <f t="shared" si="1"/>
        <v>100</v>
      </c>
      <c r="W25" s="158">
        <f t="shared" si="2"/>
        <v>1</v>
      </c>
      <c r="X25" s="159">
        <f t="shared" si="3"/>
        <v>47.857142857142854</v>
      </c>
      <c r="Y25" s="158">
        <f t="shared" si="4"/>
        <v>47.857142857142854</v>
      </c>
      <c r="Z25" s="158">
        <f t="shared" si="5"/>
        <v>47.857142857142854</v>
      </c>
      <c r="AA25" s="62" t="s">
        <v>761</v>
      </c>
      <c r="AB25" s="149" t="s">
        <v>763</v>
      </c>
      <c r="AC25" s="196" t="s">
        <v>736</v>
      </c>
      <c r="AD25" s="60"/>
      <c r="AE25" s="60"/>
      <c r="AF25" s="113"/>
      <c r="AG25" s="113"/>
      <c r="AH25" s="113"/>
      <c r="AI25" s="193"/>
      <c r="AJ25" s="113"/>
      <c r="AK25" s="63" t="s">
        <v>782</v>
      </c>
      <c r="AL25" s="160">
        <v>100</v>
      </c>
      <c r="AM25" s="160" t="s">
        <v>836</v>
      </c>
      <c r="AN25" s="162" t="s">
        <v>901</v>
      </c>
      <c r="AO25" s="63">
        <v>100</v>
      </c>
      <c r="AP25" s="63" t="s">
        <v>185</v>
      </c>
      <c r="AQ25" s="63" t="s">
        <v>149</v>
      </c>
      <c r="AR25" s="164">
        <v>5</v>
      </c>
      <c r="AS25" s="164">
        <v>1</v>
      </c>
      <c r="AU25" s="65">
        <v>48</v>
      </c>
      <c r="AV25" s="149" t="s">
        <v>407</v>
      </c>
      <c r="AW25" s="149" t="s">
        <v>763</v>
      </c>
      <c r="AX25" s="198" t="s">
        <v>736</v>
      </c>
      <c r="AY25" s="63" t="s">
        <v>185</v>
      </c>
    </row>
    <row r="26" spans="1:52" s="199" customFormat="1" ht="81" customHeight="1" thickBot="1">
      <c r="A26" s="172">
        <v>18</v>
      </c>
      <c r="B26" s="109" t="s">
        <v>48</v>
      </c>
      <c r="C26" s="109" t="s">
        <v>193</v>
      </c>
      <c r="D26" s="109" t="s">
        <v>157</v>
      </c>
      <c r="E26" s="109" t="s">
        <v>791</v>
      </c>
      <c r="F26" s="109">
        <v>79</v>
      </c>
      <c r="G26" s="109" t="s">
        <v>169</v>
      </c>
      <c r="H26" s="109" t="s">
        <v>168</v>
      </c>
      <c r="I26" s="109" t="s">
        <v>192</v>
      </c>
      <c r="J26" s="109" t="s">
        <v>312</v>
      </c>
      <c r="K26" s="156" t="s">
        <v>311</v>
      </c>
      <c r="L26" s="156" t="s">
        <v>310</v>
      </c>
      <c r="M26" s="60">
        <v>1</v>
      </c>
      <c r="N26" s="156" t="s">
        <v>309</v>
      </c>
      <c r="O26" s="156"/>
      <c r="P26" s="156" t="s">
        <v>308</v>
      </c>
      <c r="Q26" s="156" t="s">
        <v>307</v>
      </c>
      <c r="R26" s="60">
        <v>1</v>
      </c>
      <c r="S26" s="69">
        <v>42765</v>
      </c>
      <c r="T26" s="69">
        <v>43100</v>
      </c>
      <c r="U26" s="157">
        <f t="shared" si="0"/>
        <v>47.857142857142854</v>
      </c>
      <c r="V26" s="158">
        <f t="shared" si="1"/>
        <v>100</v>
      </c>
      <c r="W26" s="158">
        <f t="shared" si="2"/>
        <v>1</v>
      </c>
      <c r="X26" s="159">
        <f t="shared" si="3"/>
        <v>47.857142857142854</v>
      </c>
      <c r="Y26" s="158">
        <f t="shared" si="4"/>
        <v>47.857142857142854</v>
      </c>
      <c r="Z26" s="158">
        <f t="shared" si="5"/>
        <v>47.857142857142854</v>
      </c>
      <c r="AA26" s="62" t="s">
        <v>761</v>
      </c>
      <c r="AB26" s="149" t="s">
        <v>763</v>
      </c>
      <c r="AC26" s="196" t="s">
        <v>736</v>
      </c>
      <c r="AD26" s="60"/>
      <c r="AE26" s="113"/>
      <c r="AF26" s="113"/>
      <c r="AG26" s="113"/>
      <c r="AH26" s="113"/>
      <c r="AI26" s="113"/>
      <c r="AJ26" s="113"/>
      <c r="AK26" s="63" t="s">
        <v>782</v>
      </c>
      <c r="AL26" s="160">
        <v>100</v>
      </c>
      <c r="AM26" s="160" t="s">
        <v>836</v>
      </c>
      <c r="AN26" s="162" t="s">
        <v>901</v>
      </c>
      <c r="AO26" s="63">
        <v>100</v>
      </c>
      <c r="AP26" s="63" t="s">
        <v>185</v>
      </c>
      <c r="AQ26" s="63" t="s">
        <v>149</v>
      </c>
      <c r="AR26" s="164">
        <v>5</v>
      </c>
      <c r="AS26" s="164">
        <v>1</v>
      </c>
      <c r="AU26" s="65">
        <v>72</v>
      </c>
      <c r="AV26" s="149" t="s">
        <v>321</v>
      </c>
      <c r="AW26" s="149" t="s">
        <v>763</v>
      </c>
      <c r="AX26" s="200" t="s">
        <v>737</v>
      </c>
      <c r="AY26" s="63" t="s">
        <v>149</v>
      </c>
    </row>
    <row r="27" spans="1:52" ht="81" customHeight="1" thickBot="1">
      <c r="A27" s="172">
        <v>19</v>
      </c>
      <c r="B27" s="109" t="s">
        <v>49</v>
      </c>
      <c r="C27" s="109" t="s">
        <v>284</v>
      </c>
      <c r="D27" s="109" t="s">
        <v>157</v>
      </c>
      <c r="E27" s="109" t="s">
        <v>791</v>
      </c>
      <c r="F27" s="109">
        <v>293</v>
      </c>
      <c r="G27" s="109" t="s">
        <v>169</v>
      </c>
      <c r="H27" s="109" t="s">
        <v>156</v>
      </c>
      <c r="I27" s="109" t="s">
        <v>156</v>
      </c>
      <c r="J27" s="109" t="s">
        <v>294</v>
      </c>
      <c r="K27" s="156" t="s">
        <v>293</v>
      </c>
      <c r="L27" s="156" t="s">
        <v>292</v>
      </c>
      <c r="M27" s="60">
        <v>1</v>
      </c>
      <c r="N27" s="156" t="s">
        <v>291</v>
      </c>
      <c r="O27" s="156"/>
      <c r="P27" s="156" t="s">
        <v>290</v>
      </c>
      <c r="Q27" s="156" t="s">
        <v>289</v>
      </c>
      <c r="R27" s="60">
        <v>1</v>
      </c>
      <c r="S27" s="69">
        <v>42736</v>
      </c>
      <c r="T27" s="69">
        <v>43089</v>
      </c>
      <c r="U27" s="157">
        <f t="shared" si="0"/>
        <v>50.428571428571431</v>
      </c>
      <c r="V27" s="158">
        <f t="shared" si="1"/>
        <v>75</v>
      </c>
      <c r="W27" s="158">
        <f t="shared" si="2"/>
        <v>1</v>
      </c>
      <c r="X27" s="159">
        <f t="shared" si="3"/>
        <v>50.428571428571431</v>
      </c>
      <c r="Y27" s="158">
        <f t="shared" si="4"/>
        <v>50.428571428571431</v>
      </c>
      <c r="Z27" s="158">
        <f t="shared" si="5"/>
        <v>50.428571428571431</v>
      </c>
      <c r="AA27" s="62" t="s">
        <v>761</v>
      </c>
      <c r="AB27" s="149" t="s">
        <v>763</v>
      </c>
      <c r="AC27" s="196" t="s">
        <v>737</v>
      </c>
      <c r="AD27" s="60"/>
      <c r="AE27" s="63"/>
      <c r="AF27" s="113"/>
      <c r="AG27" s="113"/>
      <c r="AH27" s="193"/>
      <c r="AI27" s="113"/>
      <c r="AJ27" s="113"/>
      <c r="AK27" s="63" t="s">
        <v>782</v>
      </c>
      <c r="AL27" s="160">
        <v>75</v>
      </c>
      <c r="AM27" s="160" t="s">
        <v>836</v>
      </c>
      <c r="AN27" s="162" t="s">
        <v>987</v>
      </c>
      <c r="AO27" s="63">
        <v>75</v>
      </c>
      <c r="AP27" s="63" t="s">
        <v>185</v>
      </c>
      <c r="AQ27" s="63" t="s">
        <v>149</v>
      </c>
      <c r="AR27" s="164">
        <v>5</v>
      </c>
      <c r="AS27" s="164">
        <v>1</v>
      </c>
      <c r="AU27" s="65">
        <v>79</v>
      </c>
      <c r="AV27" s="149" t="s">
        <v>315</v>
      </c>
      <c r="AW27" s="149" t="s">
        <v>763</v>
      </c>
      <c r="AX27" s="198" t="s">
        <v>736</v>
      </c>
      <c r="AY27" s="63" t="s">
        <v>185</v>
      </c>
    </row>
    <row r="28" spans="1:52" ht="81" customHeight="1" thickBot="1">
      <c r="A28" s="172">
        <v>20</v>
      </c>
      <c r="B28" s="109" t="s">
        <v>50</v>
      </c>
      <c r="C28" s="109" t="s">
        <v>284</v>
      </c>
      <c r="D28" s="109" t="s">
        <v>157</v>
      </c>
      <c r="E28" s="109" t="s">
        <v>791</v>
      </c>
      <c r="F28" s="109">
        <v>293</v>
      </c>
      <c r="G28" s="109" t="s">
        <v>169</v>
      </c>
      <c r="H28" s="109" t="s">
        <v>156</v>
      </c>
      <c r="I28" s="109" t="s">
        <v>156</v>
      </c>
      <c r="J28" s="109" t="s">
        <v>288</v>
      </c>
      <c r="K28" s="156" t="s">
        <v>287</v>
      </c>
      <c r="L28" s="156" t="s">
        <v>286</v>
      </c>
      <c r="M28" s="60">
        <v>1</v>
      </c>
      <c r="N28" s="156" t="s">
        <v>285</v>
      </c>
      <c r="O28" s="156"/>
      <c r="P28" s="156" t="s">
        <v>413</v>
      </c>
      <c r="Q28" s="156" t="s">
        <v>412</v>
      </c>
      <c r="R28" s="60">
        <v>3</v>
      </c>
      <c r="S28" s="69">
        <v>42736</v>
      </c>
      <c r="T28" s="69">
        <v>43089</v>
      </c>
      <c r="U28" s="157">
        <f t="shared" si="0"/>
        <v>50.428571428571431</v>
      </c>
      <c r="V28" s="158">
        <f t="shared" si="1"/>
        <v>75</v>
      </c>
      <c r="W28" s="158">
        <f t="shared" si="2"/>
        <v>1</v>
      </c>
      <c r="X28" s="159">
        <f t="shared" si="3"/>
        <v>50.428571428571431</v>
      </c>
      <c r="Y28" s="158">
        <f t="shared" si="4"/>
        <v>50.428571428571431</v>
      </c>
      <c r="Z28" s="158">
        <f t="shared" si="5"/>
        <v>50.428571428571431</v>
      </c>
      <c r="AA28" s="62" t="s">
        <v>761</v>
      </c>
      <c r="AB28" s="149" t="s">
        <v>114</v>
      </c>
      <c r="AC28" s="196" t="s">
        <v>731</v>
      </c>
      <c r="AD28" s="60"/>
      <c r="AE28" s="60"/>
      <c r="AF28" s="113"/>
      <c r="AG28" s="113"/>
      <c r="AH28" s="113"/>
      <c r="AI28" s="193"/>
      <c r="AJ28" s="113"/>
      <c r="AK28" s="63" t="s">
        <v>782</v>
      </c>
      <c r="AL28" s="160">
        <v>75</v>
      </c>
      <c r="AM28" s="160" t="s">
        <v>835</v>
      </c>
      <c r="AN28" s="156" t="s">
        <v>902</v>
      </c>
      <c r="AO28" s="63">
        <v>75</v>
      </c>
      <c r="AP28" s="63" t="s">
        <v>149</v>
      </c>
      <c r="AQ28" s="63" t="s">
        <v>149</v>
      </c>
      <c r="AR28" s="164">
        <v>5</v>
      </c>
      <c r="AS28" s="164">
        <v>1</v>
      </c>
      <c r="AU28" s="65">
        <v>79</v>
      </c>
      <c r="AV28" s="149" t="s">
        <v>312</v>
      </c>
      <c r="AW28" s="149" t="s">
        <v>763</v>
      </c>
      <c r="AX28" s="198" t="s">
        <v>736</v>
      </c>
      <c r="AY28" s="63" t="s">
        <v>185</v>
      </c>
    </row>
    <row r="29" spans="1:52" ht="81" customHeight="1" thickBot="1">
      <c r="A29" s="172">
        <v>21</v>
      </c>
      <c r="B29" s="109" t="s">
        <v>51</v>
      </c>
      <c r="C29" s="109" t="s">
        <v>284</v>
      </c>
      <c r="D29" s="109" t="s">
        <v>157</v>
      </c>
      <c r="E29" s="109" t="s">
        <v>791</v>
      </c>
      <c r="F29" s="109">
        <v>293</v>
      </c>
      <c r="G29" s="109" t="s">
        <v>169</v>
      </c>
      <c r="H29" s="109" t="s">
        <v>156</v>
      </c>
      <c r="I29" s="109" t="s">
        <v>156</v>
      </c>
      <c r="J29" s="109" t="s">
        <v>283</v>
      </c>
      <c r="K29" s="156" t="s">
        <v>282</v>
      </c>
      <c r="L29" s="156" t="s">
        <v>281</v>
      </c>
      <c r="M29" s="60">
        <v>1</v>
      </c>
      <c r="N29" s="156" t="s">
        <v>280</v>
      </c>
      <c r="O29" s="156"/>
      <c r="P29" s="156" t="s">
        <v>279</v>
      </c>
      <c r="Q29" s="156" t="s">
        <v>278</v>
      </c>
      <c r="R29" s="60">
        <v>1</v>
      </c>
      <c r="S29" s="69">
        <v>42736</v>
      </c>
      <c r="T29" s="69">
        <v>43089</v>
      </c>
      <c r="U29" s="157">
        <f t="shared" si="0"/>
        <v>50.428571428571431</v>
      </c>
      <c r="V29" s="158">
        <f t="shared" si="1"/>
        <v>100</v>
      </c>
      <c r="W29" s="158">
        <f t="shared" si="2"/>
        <v>1</v>
      </c>
      <c r="X29" s="159">
        <f t="shared" si="3"/>
        <v>50.428571428571431</v>
      </c>
      <c r="Y29" s="158">
        <f t="shared" si="4"/>
        <v>50.428571428571431</v>
      </c>
      <c r="Z29" s="158">
        <f t="shared" si="5"/>
        <v>50.428571428571431</v>
      </c>
      <c r="AA29" s="62" t="s">
        <v>761</v>
      </c>
      <c r="AB29" s="149" t="s">
        <v>763</v>
      </c>
      <c r="AC29" s="196" t="s">
        <v>737</v>
      </c>
      <c r="AD29" s="60"/>
      <c r="AE29" s="113"/>
      <c r="AF29" s="113"/>
      <c r="AG29" s="113"/>
      <c r="AH29" s="113"/>
      <c r="AI29" s="113"/>
      <c r="AJ29" s="113"/>
      <c r="AK29" s="63" t="s">
        <v>782</v>
      </c>
      <c r="AL29" s="160">
        <v>100</v>
      </c>
      <c r="AM29" s="160" t="s">
        <v>836</v>
      </c>
      <c r="AN29" s="162" t="s">
        <v>988</v>
      </c>
      <c r="AO29" s="63">
        <v>100</v>
      </c>
      <c r="AP29" s="63" t="s">
        <v>185</v>
      </c>
      <c r="AQ29" s="63" t="s">
        <v>149</v>
      </c>
      <c r="AR29" s="164">
        <v>5</v>
      </c>
      <c r="AS29" s="164">
        <v>1</v>
      </c>
      <c r="AU29" s="65">
        <v>293</v>
      </c>
      <c r="AV29" s="149" t="s">
        <v>294</v>
      </c>
      <c r="AW29" s="149" t="s">
        <v>763</v>
      </c>
      <c r="AX29" s="200" t="s">
        <v>737</v>
      </c>
      <c r="AY29" s="63" t="s">
        <v>185</v>
      </c>
    </row>
    <row r="30" spans="1:52" ht="81" customHeight="1" thickBot="1">
      <c r="A30" s="172">
        <v>22</v>
      </c>
      <c r="B30" s="109" t="s">
        <v>52</v>
      </c>
      <c r="C30" s="109" t="s">
        <v>193</v>
      </c>
      <c r="D30" s="109" t="s">
        <v>157</v>
      </c>
      <c r="E30" s="109" t="s">
        <v>791</v>
      </c>
      <c r="F30" s="109">
        <v>79</v>
      </c>
      <c r="G30" s="109" t="s">
        <v>169</v>
      </c>
      <c r="H30" s="109" t="s">
        <v>168</v>
      </c>
      <c r="I30" s="109" t="s">
        <v>192</v>
      </c>
      <c r="J30" s="109" t="s">
        <v>191</v>
      </c>
      <c r="K30" s="156" t="s">
        <v>190</v>
      </c>
      <c r="L30" s="156" t="s">
        <v>189</v>
      </c>
      <c r="M30" s="60">
        <v>1</v>
      </c>
      <c r="N30" s="156" t="s">
        <v>188</v>
      </c>
      <c r="O30" s="156"/>
      <c r="P30" s="156" t="s">
        <v>187</v>
      </c>
      <c r="Q30" s="156" t="s">
        <v>186</v>
      </c>
      <c r="R30" s="60">
        <v>1</v>
      </c>
      <c r="S30" s="69">
        <v>42765</v>
      </c>
      <c r="T30" s="69">
        <v>43069</v>
      </c>
      <c r="U30" s="157">
        <f t="shared" si="0"/>
        <v>43.428571428571431</v>
      </c>
      <c r="V30" s="158">
        <f t="shared" si="1"/>
        <v>100</v>
      </c>
      <c r="W30" s="158">
        <f t="shared" si="2"/>
        <v>1</v>
      </c>
      <c r="X30" s="159">
        <f t="shared" si="3"/>
        <v>43.428571428571431</v>
      </c>
      <c r="Y30" s="158">
        <f t="shared" si="4"/>
        <v>43.428571428571431</v>
      </c>
      <c r="Z30" s="158">
        <f t="shared" si="5"/>
        <v>43.428571428571431</v>
      </c>
      <c r="AA30" s="62" t="s">
        <v>761</v>
      </c>
      <c r="AB30" s="149" t="s">
        <v>763</v>
      </c>
      <c r="AC30" s="196" t="s">
        <v>736</v>
      </c>
      <c r="AD30" s="60"/>
      <c r="AE30" s="113"/>
      <c r="AF30" s="113"/>
      <c r="AG30" s="113"/>
      <c r="AH30" s="113"/>
      <c r="AI30" s="113"/>
      <c r="AJ30" s="113"/>
      <c r="AK30" s="63" t="s">
        <v>782</v>
      </c>
      <c r="AL30" s="160">
        <v>100</v>
      </c>
      <c r="AM30" s="160" t="s">
        <v>836</v>
      </c>
      <c r="AN30" s="162" t="s">
        <v>903</v>
      </c>
      <c r="AO30" s="63">
        <v>100</v>
      </c>
      <c r="AP30" s="63" t="s">
        <v>185</v>
      </c>
      <c r="AQ30" s="63" t="s">
        <v>149</v>
      </c>
      <c r="AR30" s="164">
        <v>5</v>
      </c>
      <c r="AS30" s="164">
        <v>1</v>
      </c>
      <c r="AU30" s="65">
        <v>293</v>
      </c>
      <c r="AV30" s="149" t="s">
        <v>288</v>
      </c>
      <c r="AW30" s="149" t="s">
        <v>114</v>
      </c>
      <c r="AX30" s="200" t="s">
        <v>731</v>
      </c>
      <c r="AY30" s="63" t="s">
        <v>149</v>
      </c>
    </row>
    <row r="31" spans="1:52" ht="81" customHeight="1" thickBot="1">
      <c r="A31" s="172">
        <v>23</v>
      </c>
      <c r="B31" s="109" t="s">
        <v>53</v>
      </c>
      <c r="C31" s="109" t="s">
        <v>158</v>
      </c>
      <c r="D31" s="109" t="s">
        <v>157</v>
      </c>
      <c r="E31" s="109" t="s">
        <v>791</v>
      </c>
      <c r="F31" s="109">
        <v>72</v>
      </c>
      <c r="G31" s="109" t="s">
        <v>156</v>
      </c>
      <c r="H31" s="163" t="s">
        <v>723</v>
      </c>
      <c r="I31" s="163" t="s">
        <v>723</v>
      </c>
      <c r="J31" s="109" t="s">
        <v>155</v>
      </c>
      <c r="K31" s="156" t="s">
        <v>154</v>
      </c>
      <c r="L31" s="156" t="s">
        <v>153</v>
      </c>
      <c r="M31" s="60">
        <v>1</v>
      </c>
      <c r="N31" s="156" t="s">
        <v>152</v>
      </c>
      <c r="O31" s="156"/>
      <c r="P31" s="156" t="s">
        <v>151</v>
      </c>
      <c r="Q31" s="156" t="s">
        <v>150</v>
      </c>
      <c r="R31" s="60">
        <v>50</v>
      </c>
      <c r="S31" s="69">
        <v>42615</v>
      </c>
      <c r="T31" s="69">
        <v>42973</v>
      </c>
      <c r="U31" s="157">
        <f t="shared" si="0"/>
        <v>51.142857142857146</v>
      </c>
      <c r="V31" s="158">
        <f t="shared" si="1"/>
        <v>87</v>
      </c>
      <c r="W31" s="158">
        <f t="shared" si="2"/>
        <v>1</v>
      </c>
      <c r="X31" s="159">
        <f t="shared" si="3"/>
        <v>51.142857142857146</v>
      </c>
      <c r="Y31" s="158">
        <f t="shared" si="4"/>
        <v>51.142857142857146</v>
      </c>
      <c r="Z31" s="158">
        <f t="shared" si="5"/>
        <v>51.142857142857146</v>
      </c>
      <c r="AA31" s="62" t="s">
        <v>761</v>
      </c>
      <c r="AB31" s="149" t="s">
        <v>763</v>
      </c>
      <c r="AC31" s="196" t="s">
        <v>737</v>
      </c>
      <c r="AD31" s="60"/>
      <c r="AE31" s="113"/>
      <c r="AF31" s="113"/>
      <c r="AG31" s="113"/>
      <c r="AH31" s="113"/>
      <c r="AI31" s="113"/>
      <c r="AJ31" s="113"/>
      <c r="AK31" s="63" t="s">
        <v>782</v>
      </c>
      <c r="AL31" s="160">
        <v>87</v>
      </c>
      <c r="AM31" s="160" t="s">
        <v>836</v>
      </c>
      <c r="AN31" s="162" t="s">
        <v>894</v>
      </c>
      <c r="AO31" s="63">
        <v>87</v>
      </c>
      <c r="AP31" s="63" t="s">
        <v>149</v>
      </c>
      <c r="AQ31" s="63" t="s">
        <v>149</v>
      </c>
      <c r="AR31" s="164">
        <v>5</v>
      </c>
      <c r="AS31" s="164">
        <v>1</v>
      </c>
      <c r="AU31" s="65">
        <v>293</v>
      </c>
      <c r="AV31" s="149" t="s">
        <v>283</v>
      </c>
      <c r="AW31" s="149" t="s">
        <v>763</v>
      </c>
      <c r="AX31" s="200" t="s">
        <v>737</v>
      </c>
      <c r="AY31" s="63" t="s">
        <v>185</v>
      </c>
    </row>
    <row r="32" spans="1:52" ht="81" customHeight="1" thickBot="1">
      <c r="A32" s="172">
        <v>24</v>
      </c>
      <c r="B32" s="109" t="s">
        <v>54</v>
      </c>
      <c r="C32" s="109" t="s">
        <v>402</v>
      </c>
      <c r="D32" s="109" t="s">
        <v>157</v>
      </c>
      <c r="E32" s="109" t="s">
        <v>773</v>
      </c>
      <c r="F32" s="109">
        <v>48</v>
      </c>
      <c r="G32" s="109" t="s">
        <v>401</v>
      </c>
      <c r="H32" s="109" t="s">
        <v>168</v>
      </c>
      <c r="I32" s="109" t="s">
        <v>515</v>
      </c>
      <c r="J32" s="109" t="s">
        <v>514</v>
      </c>
      <c r="K32" s="156" t="s">
        <v>513</v>
      </c>
      <c r="L32" s="156" t="s">
        <v>512</v>
      </c>
      <c r="M32" s="60">
        <v>3</v>
      </c>
      <c r="N32" s="156" t="s">
        <v>511</v>
      </c>
      <c r="O32" s="156"/>
      <c r="P32" s="156" t="s">
        <v>510</v>
      </c>
      <c r="Q32" s="156" t="s">
        <v>509</v>
      </c>
      <c r="R32" s="60">
        <v>0.5</v>
      </c>
      <c r="S32" s="69">
        <v>42879</v>
      </c>
      <c r="T32" s="69">
        <v>43190</v>
      </c>
      <c r="U32" s="157">
        <f t="shared" si="0"/>
        <v>44.428571428571431</v>
      </c>
      <c r="V32" s="158">
        <f t="shared" si="1"/>
        <v>100</v>
      </c>
      <c r="W32" s="158">
        <f t="shared" si="2"/>
        <v>1</v>
      </c>
      <c r="X32" s="159">
        <f t="shared" si="3"/>
        <v>44.428571428571431</v>
      </c>
      <c r="Y32" s="158">
        <f t="shared" si="4"/>
        <v>44.428571428571431</v>
      </c>
      <c r="Z32" s="158">
        <f t="shared" si="5"/>
        <v>44.428571428571431</v>
      </c>
      <c r="AA32" s="62" t="s">
        <v>761</v>
      </c>
      <c r="AB32" s="62" t="s">
        <v>763</v>
      </c>
      <c r="AC32" s="63" t="s">
        <v>729</v>
      </c>
      <c r="AD32" s="60"/>
      <c r="AE32" s="193"/>
      <c r="AF32" s="113"/>
      <c r="AG32" s="113"/>
      <c r="AH32" s="193"/>
      <c r="AI32" s="113"/>
      <c r="AJ32" s="113"/>
      <c r="AK32" s="63" t="s">
        <v>782</v>
      </c>
      <c r="AL32" s="160">
        <v>100</v>
      </c>
      <c r="AM32" s="160" t="s">
        <v>836</v>
      </c>
      <c r="AN32" s="165" t="s">
        <v>943</v>
      </c>
      <c r="AO32" s="63">
        <v>100</v>
      </c>
      <c r="AP32" s="63" t="s">
        <v>185</v>
      </c>
      <c r="AQ32" s="63" t="s">
        <v>520</v>
      </c>
      <c r="AR32" s="164">
        <v>5</v>
      </c>
      <c r="AS32" s="164">
        <v>1</v>
      </c>
      <c r="AU32" s="65">
        <v>79</v>
      </c>
      <c r="AV32" s="65" t="s">
        <v>169</v>
      </c>
      <c r="AW32" s="109" t="s">
        <v>191</v>
      </c>
      <c r="AX32" s="149" t="s">
        <v>763</v>
      </c>
      <c r="AY32" s="198" t="s">
        <v>736</v>
      </c>
      <c r="AZ32" s="63" t="s">
        <v>185</v>
      </c>
    </row>
    <row r="33" spans="1:52" ht="81" customHeight="1" thickBot="1">
      <c r="A33" s="172">
        <v>25</v>
      </c>
      <c r="B33" s="109" t="s">
        <v>55</v>
      </c>
      <c r="C33" s="109" t="s">
        <v>402</v>
      </c>
      <c r="D33" s="109" t="s">
        <v>157</v>
      </c>
      <c r="E33" s="109" t="s">
        <v>773</v>
      </c>
      <c r="F33" s="109">
        <v>48</v>
      </c>
      <c r="G33" s="109" t="s">
        <v>401</v>
      </c>
      <c r="H33" s="109" t="s">
        <v>453</v>
      </c>
      <c r="I33" s="109" t="s">
        <v>452</v>
      </c>
      <c r="J33" s="109" t="s">
        <v>451</v>
      </c>
      <c r="K33" s="156" t="s">
        <v>450</v>
      </c>
      <c r="L33" s="156" t="s">
        <v>458</v>
      </c>
      <c r="M33" s="60">
        <v>1</v>
      </c>
      <c r="N33" s="156" t="s">
        <v>457</v>
      </c>
      <c r="O33" s="156"/>
      <c r="P33" s="156" t="s">
        <v>456</v>
      </c>
      <c r="Q33" s="156" t="s">
        <v>455</v>
      </c>
      <c r="R33" s="60">
        <v>0.7</v>
      </c>
      <c r="S33" s="69">
        <v>42879</v>
      </c>
      <c r="T33" s="69">
        <v>43220</v>
      </c>
      <c r="U33" s="157">
        <f t="shared" si="0"/>
        <v>48.714285714285715</v>
      </c>
      <c r="V33" s="158">
        <f t="shared" si="1"/>
        <v>95</v>
      </c>
      <c r="W33" s="158">
        <f t="shared" si="2"/>
        <v>1</v>
      </c>
      <c r="X33" s="159">
        <f t="shared" si="3"/>
        <v>48.714285714285715</v>
      </c>
      <c r="Y33" s="158">
        <f t="shared" si="4"/>
        <v>48.714285714285715</v>
      </c>
      <c r="Z33" s="158">
        <f t="shared" si="5"/>
        <v>48.714285714285715</v>
      </c>
      <c r="AA33" s="62" t="s">
        <v>761</v>
      </c>
      <c r="AB33" s="62" t="s">
        <v>764</v>
      </c>
      <c r="AC33" s="60" t="s">
        <v>454</v>
      </c>
      <c r="AD33" s="60"/>
      <c r="AE33" s="60"/>
      <c r="AF33" s="113"/>
      <c r="AG33" s="113"/>
      <c r="AH33" s="113"/>
      <c r="AI33" s="113"/>
      <c r="AJ33" s="113" t="s">
        <v>855</v>
      </c>
      <c r="AK33" s="63" t="s">
        <v>843</v>
      </c>
      <c r="AL33" s="160">
        <v>95</v>
      </c>
      <c r="AM33" s="160" t="s">
        <v>838</v>
      </c>
      <c r="AN33" s="162" t="s">
        <v>920</v>
      </c>
      <c r="AO33" s="63">
        <v>100</v>
      </c>
      <c r="AP33" s="63" t="s">
        <v>185</v>
      </c>
      <c r="AQ33" s="63" t="s">
        <v>520</v>
      </c>
      <c r="AR33" s="164">
        <v>5</v>
      </c>
      <c r="AS33" s="164">
        <v>1</v>
      </c>
      <c r="AU33" s="65">
        <v>72</v>
      </c>
      <c r="AV33" s="65" t="s">
        <v>156</v>
      </c>
      <c r="AW33" s="201" t="s">
        <v>155</v>
      </c>
      <c r="AX33" s="149" t="s">
        <v>763</v>
      </c>
      <c r="AY33" s="200" t="s">
        <v>737</v>
      </c>
      <c r="AZ33" s="63" t="s">
        <v>149</v>
      </c>
    </row>
    <row r="34" spans="1:52" ht="81" customHeight="1" thickBot="1">
      <c r="A34" s="172">
        <v>26</v>
      </c>
      <c r="B34" s="109" t="s">
        <v>56</v>
      </c>
      <c r="C34" s="109" t="s">
        <v>160</v>
      </c>
      <c r="D34" s="109" t="s">
        <v>157</v>
      </c>
      <c r="E34" s="109" t="s">
        <v>773</v>
      </c>
      <c r="F34" s="109">
        <v>57</v>
      </c>
      <c r="G34" s="109" t="s">
        <v>169</v>
      </c>
      <c r="H34" s="109" t="s">
        <v>168</v>
      </c>
      <c r="I34" s="109" t="s">
        <v>156</v>
      </c>
      <c r="J34" s="109" t="s">
        <v>435</v>
      </c>
      <c r="K34" s="155" t="s">
        <v>445</v>
      </c>
      <c r="L34" s="155" t="s">
        <v>444</v>
      </c>
      <c r="M34" s="137">
        <v>1</v>
      </c>
      <c r="N34" s="155" t="s">
        <v>443</v>
      </c>
      <c r="O34" s="155"/>
      <c r="P34" s="155" t="s">
        <v>442</v>
      </c>
      <c r="Q34" s="155" t="s">
        <v>441</v>
      </c>
      <c r="R34" s="60">
        <v>1</v>
      </c>
      <c r="S34" s="69">
        <v>43061</v>
      </c>
      <c r="T34" s="138">
        <v>43281</v>
      </c>
      <c r="U34" s="157">
        <f t="shared" si="0"/>
        <v>31.428571428571427</v>
      </c>
      <c r="V34" s="158">
        <f t="shared" si="1"/>
        <v>100</v>
      </c>
      <c r="W34" s="158">
        <f t="shared" si="2"/>
        <v>1</v>
      </c>
      <c r="X34" s="159">
        <f t="shared" si="3"/>
        <v>31.428571428571427</v>
      </c>
      <c r="Y34" s="158">
        <f t="shared" si="4"/>
        <v>31.428571428571427</v>
      </c>
      <c r="Z34" s="158">
        <f t="shared" si="5"/>
        <v>31.428571428571427</v>
      </c>
      <c r="AA34" s="62" t="s">
        <v>761</v>
      </c>
      <c r="AB34" s="62" t="s">
        <v>763</v>
      </c>
      <c r="AC34" s="63" t="s">
        <v>735</v>
      </c>
      <c r="AD34" s="60"/>
      <c r="AE34" s="113"/>
      <c r="AF34" s="113"/>
      <c r="AG34" s="113"/>
      <c r="AH34" s="60"/>
      <c r="AI34" s="113"/>
      <c r="AJ34" s="113"/>
      <c r="AK34" s="63" t="s">
        <v>782</v>
      </c>
      <c r="AL34" s="160">
        <v>100</v>
      </c>
      <c r="AM34" s="160" t="s">
        <v>836</v>
      </c>
      <c r="AN34" s="161" t="s">
        <v>904</v>
      </c>
      <c r="AO34" s="63">
        <v>100</v>
      </c>
      <c r="AP34" s="63" t="s">
        <v>185</v>
      </c>
      <c r="AQ34" s="63" t="s">
        <v>520</v>
      </c>
      <c r="AR34" s="164">
        <v>5</v>
      </c>
      <c r="AS34" s="164">
        <v>1</v>
      </c>
    </row>
    <row r="35" spans="1:52" ht="81" customHeight="1" thickBot="1">
      <c r="A35" s="172">
        <v>27</v>
      </c>
      <c r="B35" s="109" t="s">
        <v>57</v>
      </c>
      <c r="C35" s="109" t="s">
        <v>177</v>
      </c>
      <c r="D35" s="109" t="s">
        <v>157</v>
      </c>
      <c r="E35" s="109" t="s">
        <v>773</v>
      </c>
      <c r="F35" s="109">
        <v>53</v>
      </c>
      <c r="G35" s="109" t="s">
        <v>169</v>
      </c>
      <c r="H35" s="109" t="s">
        <v>176</v>
      </c>
      <c r="I35" s="109" t="s">
        <v>183</v>
      </c>
      <c r="J35" s="109" t="s">
        <v>435</v>
      </c>
      <c r="K35" s="155" t="s">
        <v>440</v>
      </c>
      <c r="L35" s="155" t="s">
        <v>439</v>
      </c>
      <c r="M35" s="137">
        <v>1</v>
      </c>
      <c r="N35" s="155" t="s">
        <v>438</v>
      </c>
      <c r="O35" s="155"/>
      <c r="P35" s="155" t="s">
        <v>437</v>
      </c>
      <c r="Q35" s="155" t="s">
        <v>436</v>
      </c>
      <c r="R35" s="60">
        <v>3</v>
      </c>
      <c r="S35" s="69">
        <v>42975</v>
      </c>
      <c r="T35" s="138">
        <v>43281</v>
      </c>
      <c r="U35" s="157">
        <f t="shared" si="0"/>
        <v>43.714285714285715</v>
      </c>
      <c r="V35" s="158">
        <f t="shared" si="1"/>
        <v>100</v>
      </c>
      <c r="W35" s="158">
        <f t="shared" si="2"/>
        <v>1</v>
      </c>
      <c r="X35" s="159">
        <f t="shared" si="3"/>
        <v>43.714285714285715</v>
      </c>
      <c r="Y35" s="158">
        <f t="shared" si="4"/>
        <v>43.714285714285715</v>
      </c>
      <c r="Z35" s="158">
        <f t="shared" si="5"/>
        <v>43.714285714285715</v>
      </c>
      <c r="AA35" s="62" t="s">
        <v>761</v>
      </c>
      <c r="AB35" s="62" t="s">
        <v>763</v>
      </c>
      <c r="AC35" s="191" t="s">
        <v>735</v>
      </c>
      <c r="AD35" s="60"/>
      <c r="AE35" s="113"/>
      <c r="AF35" s="113"/>
      <c r="AG35" s="113"/>
      <c r="AH35" s="63"/>
      <c r="AI35" s="113"/>
      <c r="AJ35" s="113"/>
      <c r="AK35" s="63" t="s">
        <v>782</v>
      </c>
      <c r="AL35" s="160">
        <v>100</v>
      </c>
      <c r="AM35" s="160" t="s">
        <v>836</v>
      </c>
      <c r="AN35" s="161" t="s">
        <v>905</v>
      </c>
      <c r="AO35" s="63">
        <v>100</v>
      </c>
      <c r="AP35" s="63" t="s">
        <v>185</v>
      </c>
      <c r="AQ35" s="63" t="s">
        <v>520</v>
      </c>
      <c r="AR35" s="164">
        <v>5</v>
      </c>
      <c r="AS35" s="164">
        <v>1</v>
      </c>
    </row>
    <row r="36" spans="1:52" ht="81" customHeight="1" thickBot="1">
      <c r="A36" s="172">
        <v>28</v>
      </c>
      <c r="B36" s="109" t="s">
        <v>58</v>
      </c>
      <c r="C36" s="109" t="s">
        <v>160</v>
      </c>
      <c r="D36" s="109" t="s">
        <v>157</v>
      </c>
      <c r="E36" s="109" t="s">
        <v>773</v>
      </c>
      <c r="F36" s="109">
        <v>57</v>
      </c>
      <c r="G36" s="109" t="s">
        <v>169</v>
      </c>
      <c r="H36" s="109" t="s">
        <v>168</v>
      </c>
      <c r="I36" s="109" t="s">
        <v>156</v>
      </c>
      <c r="J36" s="109" t="s">
        <v>389</v>
      </c>
      <c r="K36" s="155" t="s">
        <v>388</v>
      </c>
      <c r="L36" s="155" t="s">
        <v>387</v>
      </c>
      <c r="M36" s="137">
        <v>1</v>
      </c>
      <c r="N36" s="155" t="s">
        <v>386</v>
      </c>
      <c r="O36" s="155"/>
      <c r="P36" s="155" t="s">
        <v>300</v>
      </c>
      <c r="Q36" s="155" t="s">
        <v>385</v>
      </c>
      <c r="R36" s="60">
        <v>1</v>
      </c>
      <c r="S36" s="69">
        <v>43061</v>
      </c>
      <c r="T36" s="138">
        <v>43281</v>
      </c>
      <c r="U36" s="157">
        <f t="shared" si="0"/>
        <v>31.428571428571427</v>
      </c>
      <c r="V36" s="158">
        <f t="shared" si="1"/>
        <v>100</v>
      </c>
      <c r="W36" s="158">
        <f t="shared" si="2"/>
        <v>1</v>
      </c>
      <c r="X36" s="159">
        <f t="shared" si="3"/>
        <v>31.428571428571427</v>
      </c>
      <c r="Y36" s="158">
        <f t="shared" si="4"/>
        <v>31.428571428571427</v>
      </c>
      <c r="Z36" s="158">
        <f t="shared" si="5"/>
        <v>31.428571428571427</v>
      </c>
      <c r="AA36" s="62" t="s">
        <v>761</v>
      </c>
      <c r="AB36" s="62" t="s">
        <v>763</v>
      </c>
      <c r="AC36" s="63" t="s">
        <v>735</v>
      </c>
      <c r="AD36" s="60"/>
      <c r="AE36" s="60"/>
      <c r="AF36" s="113"/>
      <c r="AG36" s="113"/>
      <c r="AH36" s="113"/>
      <c r="AI36" s="113"/>
      <c r="AJ36" s="113"/>
      <c r="AK36" s="63" t="s">
        <v>782</v>
      </c>
      <c r="AL36" s="160">
        <v>100</v>
      </c>
      <c r="AM36" s="160" t="s">
        <v>836</v>
      </c>
      <c r="AN36" s="161" t="s">
        <v>889</v>
      </c>
      <c r="AO36" s="63">
        <v>100</v>
      </c>
      <c r="AP36" s="63" t="s">
        <v>185</v>
      </c>
      <c r="AQ36" s="63" t="s">
        <v>520</v>
      </c>
      <c r="AR36" s="164">
        <v>5</v>
      </c>
      <c r="AS36" s="164">
        <v>1</v>
      </c>
    </row>
    <row r="37" spans="1:52" ht="81" customHeight="1" thickBot="1">
      <c r="A37" s="172">
        <v>29</v>
      </c>
      <c r="B37" s="109" t="s">
        <v>59</v>
      </c>
      <c r="C37" s="109" t="s">
        <v>160</v>
      </c>
      <c r="D37" s="109" t="s">
        <v>157</v>
      </c>
      <c r="E37" s="109" t="s">
        <v>773</v>
      </c>
      <c r="F37" s="109">
        <v>57</v>
      </c>
      <c r="G37" s="109" t="s">
        <v>169</v>
      </c>
      <c r="H37" s="109" t="s">
        <v>168</v>
      </c>
      <c r="I37" s="109" t="s">
        <v>156</v>
      </c>
      <c r="J37" s="109" t="s">
        <v>370</v>
      </c>
      <c r="K37" s="155" t="s">
        <v>384</v>
      </c>
      <c r="L37" s="155" t="s">
        <v>383</v>
      </c>
      <c r="M37" s="137">
        <v>1</v>
      </c>
      <c r="N37" s="155" t="s">
        <v>382</v>
      </c>
      <c r="O37" s="155"/>
      <c r="P37" s="155" t="s">
        <v>381</v>
      </c>
      <c r="Q37" s="155" t="s">
        <v>380</v>
      </c>
      <c r="R37" s="60">
        <v>1</v>
      </c>
      <c r="S37" s="69">
        <v>43061</v>
      </c>
      <c r="T37" s="138">
        <v>43281</v>
      </c>
      <c r="U37" s="157">
        <f t="shared" si="0"/>
        <v>31.428571428571427</v>
      </c>
      <c r="V37" s="158">
        <f t="shared" si="1"/>
        <v>100</v>
      </c>
      <c r="W37" s="158">
        <f t="shared" si="2"/>
        <v>1</v>
      </c>
      <c r="X37" s="159">
        <f t="shared" si="3"/>
        <v>31.428571428571427</v>
      </c>
      <c r="Y37" s="158">
        <f t="shared" si="4"/>
        <v>31.428571428571427</v>
      </c>
      <c r="Z37" s="158">
        <f t="shared" si="5"/>
        <v>31.428571428571427</v>
      </c>
      <c r="AA37" s="62" t="s">
        <v>761</v>
      </c>
      <c r="AB37" s="62" t="s">
        <v>763</v>
      </c>
      <c r="AC37" s="63" t="s">
        <v>735</v>
      </c>
      <c r="AD37" s="60"/>
      <c r="AE37" s="113"/>
      <c r="AF37" s="113"/>
      <c r="AG37" s="113"/>
      <c r="AH37" s="63"/>
      <c r="AI37" s="113"/>
      <c r="AJ37" s="193"/>
      <c r="AK37" s="63" t="s">
        <v>782</v>
      </c>
      <c r="AL37" s="160">
        <v>100</v>
      </c>
      <c r="AM37" s="160" t="s">
        <v>836</v>
      </c>
      <c r="AN37" s="161" t="s">
        <v>891</v>
      </c>
      <c r="AO37" s="63">
        <v>100</v>
      </c>
      <c r="AP37" s="63" t="s">
        <v>185</v>
      </c>
      <c r="AQ37" s="63" t="s">
        <v>520</v>
      </c>
      <c r="AR37" s="164">
        <v>5</v>
      </c>
      <c r="AS37" s="164">
        <v>1</v>
      </c>
    </row>
    <row r="38" spans="1:52" ht="81" customHeight="1" thickBot="1">
      <c r="A38" s="172">
        <v>30</v>
      </c>
      <c r="B38" s="109" t="s">
        <v>60</v>
      </c>
      <c r="C38" s="109" t="s">
        <v>160</v>
      </c>
      <c r="D38" s="109" t="s">
        <v>157</v>
      </c>
      <c r="E38" s="109" t="s">
        <v>773</v>
      </c>
      <c r="F38" s="109">
        <v>57</v>
      </c>
      <c r="G38" s="109" t="s">
        <v>169</v>
      </c>
      <c r="H38" s="109" t="s">
        <v>168</v>
      </c>
      <c r="I38" s="109" t="s">
        <v>192</v>
      </c>
      <c r="J38" s="109" t="s">
        <v>243</v>
      </c>
      <c r="K38" s="155" t="s">
        <v>242</v>
      </c>
      <c r="L38" s="155" t="s">
        <v>241</v>
      </c>
      <c r="M38" s="137">
        <v>1</v>
      </c>
      <c r="N38" s="155" t="s">
        <v>240</v>
      </c>
      <c r="O38" s="155"/>
      <c r="P38" s="155" t="s">
        <v>239</v>
      </c>
      <c r="Q38" s="155" t="s">
        <v>238</v>
      </c>
      <c r="R38" s="60">
        <v>1</v>
      </c>
      <c r="S38" s="69">
        <v>43061</v>
      </c>
      <c r="T38" s="138">
        <v>43220</v>
      </c>
      <c r="U38" s="157">
        <f t="shared" si="0"/>
        <v>22.714285714285715</v>
      </c>
      <c r="V38" s="158">
        <f t="shared" si="1"/>
        <v>100</v>
      </c>
      <c r="W38" s="158">
        <f t="shared" si="2"/>
        <v>1</v>
      </c>
      <c r="X38" s="159">
        <f t="shared" si="3"/>
        <v>22.714285714285715</v>
      </c>
      <c r="Y38" s="158">
        <f t="shared" si="4"/>
        <v>22.714285714285715</v>
      </c>
      <c r="Z38" s="158">
        <f t="shared" si="5"/>
        <v>22.714285714285715</v>
      </c>
      <c r="AA38" s="62" t="s">
        <v>761</v>
      </c>
      <c r="AB38" s="62" t="s">
        <v>763</v>
      </c>
      <c r="AC38" s="63" t="s">
        <v>735</v>
      </c>
      <c r="AD38" s="60"/>
      <c r="AE38" s="63"/>
      <c r="AF38" s="113"/>
      <c r="AG38" s="113"/>
      <c r="AH38" s="193"/>
      <c r="AI38" s="113"/>
      <c r="AJ38" s="113"/>
      <c r="AK38" s="63" t="s">
        <v>782</v>
      </c>
      <c r="AL38" s="160">
        <v>100</v>
      </c>
      <c r="AM38" s="160" t="s">
        <v>836</v>
      </c>
      <c r="AN38" s="161" t="s">
        <v>906</v>
      </c>
      <c r="AO38" s="63">
        <v>100</v>
      </c>
      <c r="AP38" s="63" t="s">
        <v>185</v>
      </c>
      <c r="AQ38" s="63" t="s">
        <v>520</v>
      </c>
      <c r="AR38" s="164">
        <v>5</v>
      </c>
      <c r="AS38" s="164">
        <v>1</v>
      </c>
    </row>
    <row r="39" spans="1:52" ht="81" customHeight="1" thickBot="1">
      <c r="A39" s="172">
        <v>31</v>
      </c>
      <c r="B39" s="109" t="s">
        <v>61</v>
      </c>
      <c r="C39" s="109" t="s">
        <v>177</v>
      </c>
      <c r="D39" s="109" t="s">
        <v>157</v>
      </c>
      <c r="E39" s="109" t="s">
        <v>773</v>
      </c>
      <c r="F39" s="109">
        <v>53</v>
      </c>
      <c r="G39" s="109" t="s">
        <v>169</v>
      </c>
      <c r="H39" s="109" t="s">
        <v>176</v>
      </c>
      <c r="I39" s="109" t="s">
        <v>156</v>
      </c>
      <c r="J39" s="109" t="s">
        <v>166</v>
      </c>
      <c r="K39" s="155" t="s">
        <v>175</v>
      </c>
      <c r="L39" s="155" t="s">
        <v>174</v>
      </c>
      <c r="M39" s="137">
        <v>1</v>
      </c>
      <c r="N39" s="155" t="s">
        <v>173</v>
      </c>
      <c r="O39" s="155"/>
      <c r="P39" s="155" t="s">
        <v>172</v>
      </c>
      <c r="Q39" s="155" t="s">
        <v>171</v>
      </c>
      <c r="R39" s="60">
        <v>1</v>
      </c>
      <c r="S39" s="69">
        <v>42975</v>
      </c>
      <c r="T39" s="138">
        <v>43281</v>
      </c>
      <c r="U39" s="157">
        <f t="shared" si="0"/>
        <v>43.714285714285715</v>
      </c>
      <c r="V39" s="158">
        <f t="shared" si="1"/>
        <v>100</v>
      </c>
      <c r="W39" s="158">
        <f t="shared" si="2"/>
        <v>1</v>
      </c>
      <c r="X39" s="159">
        <f t="shared" si="3"/>
        <v>43.714285714285715</v>
      </c>
      <c r="Y39" s="158">
        <f t="shared" si="4"/>
        <v>43.714285714285715</v>
      </c>
      <c r="Z39" s="158">
        <f t="shared" si="5"/>
        <v>43.714285714285715</v>
      </c>
      <c r="AA39" s="62" t="s">
        <v>761</v>
      </c>
      <c r="AB39" s="62" t="s">
        <v>763</v>
      </c>
      <c r="AC39" s="191" t="s">
        <v>735</v>
      </c>
      <c r="AD39" s="60"/>
      <c r="AE39" s="113"/>
      <c r="AF39" s="113"/>
      <c r="AG39" s="113"/>
      <c r="AH39" s="113"/>
      <c r="AI39" s="113"/>
      <c r="AJ39" s="113" t="s">
        <v>855</v>
      </c>
      <c r="AK39" s="63" t="s">
        <v>782</v>
      </c>
      <c r="AL39" s="160">
        <v>100</v>
      </c>
      <c r="AM39" s="160" t="s">
        <v>836</v>
      </c>
      <c r="AN39" s="161" t="s">
        <v>907</v>
      </c>
      <c r="AO39" s="63">
        <v>100</v>
      </c>
      <c r="AP39" s="63" t="s">
        <v>185</v>
      </c>
      <c r="AQ39" s="63" t="s">
        <v>520</v>
      </c>
      <c r="AR39" s="164">
        <v>5</v>
      </c>
      <c r="AS39" s="164">
        <v>1</v>
      </c>
    </row>
    <row r="40" spans="1:52" ht="81" customHeight="1" thickBot="1">
      <c r="A40" s="172">
        <v>32</v>
      </c>
      <c r="B40" s="109" t="s">
        <v>62</v>
      </c>
      <c r="C40" s="109" t="s">
        <v>184</v>
      </c>
      <c r="D40" s="109" t="s">
        <v>157</v>
      </c>
      <c r="E40" s="109" t="s">
        <v>773</v>
      </c>
      <c r="F40" s="109">
        <v>62</v>
      </c>
      <c r="G40" s="109" t="s">
        <v>169</v>
      </c>
      <c r="H40" s="109" t="s">
        <v>168</v>
      </c>
      <c r="I40" s="109" t="s">
        <v>156</v>
      </c>
      <c r="J40" s="109" t="s">
        <v>435</v>
      </c>
      <c r="K40" s="156" t="s">
        <v>434</v>
      </c>
      <c r="L40" s="156" t="s">
        <v>433</v>
      </c>
      <c r="M40" s="60">
        <v>1</v>
      </c>
      <c r="N40" s="156" t="s">
        <v>432</v>
      </c>
      <c r="O40" s="156"/>
      <c r="P40" s="156" t="s">
        <v>431</v>
      </c>
      <c r="Q40" s="156" t="s">
        <v>430</v>
      </c>
      <c r="R40" s="60">
        <v>100</v>
      </c>
      <c r="S40" s="69">
        <v>43143</v>
      </c>
      <c r="T40" s="69">
        <v>43465</v>
      </c>
      <c r="U40" s="157">
        <f t="shared" si="0"/>
        <v>46</v>
      </c>
      <c r="V40" s="158">
        <f t="shared" si="1"/>
        <v>100</v>
      </c>
      <c r="W40" s="158">
        <f t="shared" si="2"/>
        <v>1</v>
      </c>
      <c r="X40" s="159">
        <f t="shared" si="3"/>
        <v>46</v>
      </c>
      <c r="Y40" s="158">
        <f t="shared" si="4"/>
        <v>46</v>
      </c>
      <c r="Z40" s="158">
        <f t="shared" si="5"/>
        <v>46</v>
      </c>
      <c r="AA40" s="62" t="s">
        <v>761</v>
      </c>
      <c r="AB40" s="62" t="s">
        <v>767</v>
      </c>
      <c r="AC40" s="63" t="s">
        <v>724</v>
      </c>
      <c r="AD40" s="60"/>
      <c r="AE40" s="113"/>
      <c r="AF40" s="113"/>
      <c r="AG40" s="113"/>
      <c r="AH40" s="63"/>
      <c r="AI40" s="113"/>
      <c r="AJ40" s="113"/>
      <c r="AK40" s="63" t="s">
        <v>782</v>
      </c>
      <c r="AL40" s="160">
        <v>100</v>
      </c>
      <c r="AM40" s="160" t="s">
        <v>837</v>
      </c>
      <c r="AN40" s="166" t="s">
        <v>851</v>
      </c>
      <c r="AO40" s="63">
        <v>100</v>
      </c>
      <c r="AP40" s="63" t="s">
        <v>185</v>
      </c>
      <c r="AQ40" s="63" t="s">
        <v>520</v>
      </c>
      <c r="AR40" s="164">
        <v>5</v>
      </c>
      <c r="AS40" s="164">
        <v>1</v>
      </c>
    </row>
    <row r="41" spans="1:52" ht="81" customHeight="1" thickBot="1">
      <c r="A41" s="172">
        <v>33</v>
      </c>
      <c r="B41" s="109" t="s">
        <v>63</v>
      </c>
      <c r="C41" s="109" t="s">
        <v>160</v>
      </c>
      <c r="D41" s="109" t="s">
        <v>157</v>
      </c>
      <c r="E41" s="109" t="s">
        <v>773</v>
      </c>
      <c r="F41" s="109">
        <v>57</v>
      </c>
      <c r="G41" s="109" t="s">
        <v>169</v>
      </c>
      <c r="H41" s="109" t="s">
        <v>168</v>
      </c>
      <c r="I41" s="109" t="s">
        <v>156</v>
      </c>
      <c r="J41" s="109" t="s">
        <v>411</v>
      </c>
      <c r="K41" s="155" t="s">
        <v>424</v>
      </c>
      <c r="L41" s="155" t="s">
        <v>423</v>
      </c>
      <c r="M41" s="137">
        <v>1</v>
      </c>
      <c r="N41" s="155" t="s">
        <v>422</v>
      </c>
      <c r="O41" s="155"/>
      <c r="P41" s="155" t="s">
        <v>421</v>
      </c>
      <c r="Q41" s="155" t="s">
        <v>420</v>
      </c>
      <c r="R41" s="60">
        <v>1</v>
      </c>
      <c r="S41" s="69">
        <v>43061</v>
      </c>
      <c r="T41" s="138">
        <v>43425</v>
      </c>
      <c r="U41" s="157">
        <f t="shared" ref="U41:U72" si="6">DATEDIF(S41,T41,"D")/7</f>
        <v>52</v>
      </c>
      <c r="V41" s="158">
        <f t="shared" ref="V41:V72" si="7">+AL41</f>
        <v>100</v>
      </c>
      <c r="W41" s="158">
        <f t="shared" ref="W41:W72" si="8">IF(R41=0,0,IF(V41/R41&gt;1,1,V41/R41))</f>
        <v>1</v>
      </c>
      <c r="X41" s="159">
        <f t="shared" ref="X41:X72" si="9">U41*W41</f>
        <v>52</v>
      </c>
      <c r="Y41" s="158">
        <f t="shared" ref="Y41:Y72" si="10">IF(T41&lt;=$Y$4,X41,0)</f>
        <v>52</v>
      </c>
      <c r="Z41" s="158">
        <f t="shared" ref="Z41:Z72" si="11">IF($Y$4&gt;=T41,U41,0)</f>
        <v>52</v>
      </c>
      <c r="AA41" s="62" t="s">
        <v>761</v>
      </c>
      <c r="AB41" s="62" t="s">
        <v>763</v>
      </c>
      <c r="AC41" s="63" t="s">
        <v>735</v>
      </c>
      <c r="AD41" s="60"/>
      <c r="AE41" s="202"/>
      <c r="AF41" s="113"/>
      <c r="AG41" s="113"/>
      <c r="AH41" s="113"/>
      <c r="AI41" s="203"/>
      <c r="AJ41" s="204"/>
      <c r="AK41" s="63" t="s">
        <v>782</v>
      </c>
      <c r="AL41" s="160">
        <v>100</v>
      </c>
      <c r="AM41" s="160" t="s">
        <v>836</v>
      </c>
      <c r="AN41" s="161" t="s">
        <v>887</v>
      </c>
      <c r="AO41" s="63">
        <v>100</v>
      </c>
      <c r="AP41" s="63" t="s">
        <v>185</v>
      </c>
      <c r="AQ41" s="63" t="s">
        <v>520</v>
      </c>
      <c r="AR41" s="164">
        <v>5</v>
      </c>
      <c r="AS41" s="164">
        <v>1</v>
      </c>
    </row>
    <row r="42" spans="1:52" ht="81" customHeight="1" thickBot="1">
      <c r="A42" s="172">
        <v>34</v>
      </c>
      <c r="B42" s="109" t="s">
        <v>64</v>
      </c>
      <c r="C42" s="109" t="s">
        <v>184</v>
      </c>
      <c r="D42" s="109" t="s">
        <v>157</v>
      </c>
      <c r="E42" s="109" t="s">
        <v>773</v>
      </c>
      <c r="F42" s="109">
        <v>62</v>
      </c>
      <c r="G42" s="109" t="s">
        <v>169</v>
      </c>
      <c r="H42" s="109" t="s">
        <v>168</v>
      </c>
      <c r="I42" s="109" t="s">
        <v>156</v>
      </c>
      <c r="J42" s="109" t="s">
        <v>411</v>
      </c>
      <c r="K42" s="156" t="s">
        <v>410</v>
      </c>
      <c r="L42" s="156" t="s">
        <v>419</v>
      </c>
      <c r="M42" s="60">
        <v>1</v>
      </c>
      <c r="N42" s="156" t="s">
        <v>418</v>
      </c>
      <c r="O42" s="156"/>
      <c r="P42" s="156" t="s">
        <v>417</v>
      </c>
      <c r="Q42" s="156" t="s">
        <v>416</v>
      </c>
      <c r="R42" s="60">
        <v>100</v>
      </c>
      <c r="S42" s="69">
        <v>43143</v>
      </c>
      <c r="T42" s="69">
        <v>43465</v>
      </c>
      <c r="U42" s="157">
        <f t="shared" si="6"/>
        <v>46</v>
      </c>
      <c r="V42" s="158">
        <f t="shared" si="7"/>
        <v>100</v>
      </c>
      <c r="W42" s="158">
        <f t="shared" si="8"/>
        <v>1</v>
      </c>
      <c r="X42" s="159">
        <f t="shared" si="9"/>
        <v>46</v>
      </c>
      <c r="Y42" s="158">
        <f t="shared" si="10"/>
        <v>46</v>
      </c>
      <c r="Z42" s="158">
        <f t="shared" si="11"/>
        <v>46</v>
      </c>
      <c r="AA42" s="62" t="s">
        <v>761</v>
      </c>
      <c r="AB42" s="62" t="s">
        <v>767</v>
      </c>
      <c r="AC42" s="63" t="s">
        <v>724</v>
      </c>
      <c r="AD42" s="60"/>
      <c r="AE42" s="60"/>
      <c r="AF42" s="60"/>
      <c r="AG42" s="60"/>
      <c r="AH42" s="60"/>
      <c r="AI42" s="63"/>
      <c r="AJ42" s="113"/>
      <c r="AK42" s="63"/>
      <c r="AL42" s="160">
        <v>100</v>
      </c>
      <c r="AM42" s="160" t="s">
        <v>837</v>
      </c>
      <c r="AN42" s="166" t="s">
        <v>944</v>
      </c>
      <c r="AO42" s="63">
        <v>100</v>
      </c>
      <c r="AP42" s="63" t="s">
        <v>185</v>
      </c>
      <c r="AQ42" s="63" t="s">
        <v>520</v>
      </c>
      <c r="AR42" s="164">
        <v>5</v>
      </c>
      <c r="AS42" s="164">
        <v>1</v>
      </c>
    </row>
    <row r="43" spans="1:52" ht="81" customHeight="1" thickBot="1">
      <c r="A43" s="172">
        <v>35</v>
      </c>
      <c r="B43" s="109" t="s">
        <v>65</v>
      </c>
      <c r="C43" s="109" t="s">
        <v>184</v>
      </c>
      <c r="D43" s="109" t="s">
        <v>157</v>
      </c>
      <c r="E43" s="109" t="s">
        <v>773</v>
      </c>
      <c r="F43" s="109">
        <v>62</v>
      </c>
      <c r="G43" s="109" t="s">
        <v>169</v>
      </c>
      <c r="H43" s="109" t="s">
        <v>168</v>
      </c>
      <c r="I43" s="109" t="s">
        <v>156</v>
      </c>
      <c r="J43" s="109" t="s">
        <v>411</v>
      </c>
      <c r="K43" s="156" t="s">
        <v>410</v>
      </c>
      <c r="L43" s="156" t="s">
        <v>415</v>
      </c>
      <c r="M43" s="60">
        <v>2</v>
      </c>
      <c r="N43" s="156" t="s">
        <v>414</v>
      </c>
      <c r="O43" s="156"/>
      <c r="P43" s="156" t="s">
        <v>840</v>
      </c>
      <c r="Q43" s="156" t="s">
        <v>840</v>
      </c>
      <c r="R43" s="60">
        <v>100</v>
      </c>
      <c r="S43" s="69">
        <v>43143</v>
      </c>
      <c r="T43" s="69">
        <v>43465</v>
      </c>
      <c r="U43" s="157">
        <f t="shared" si="6"/>
        <v>46</v>
      </c>
      <c r="V43" s="158">
        <f t="shared" si="7"/>
        <v>75</v>
      </c>
      <c r="W43" s="158">
        <f t="shared" si="8"/>
        <v>0.75</v>
      </c>
      <c r="X43" s="159">
        <f t="shared" si="9"/>
        <v>34.5</v>
      </c>
      <c r="Y43" s="158">
        <f t="shared" si="10"/>
        <v>34.5</v>
      </c>
      <c r="Z43" s="158">
        <f t="shared" si="11"/>
        <v>46</v>
      </c>
      <c r="AA43" s="62" t="s">
        <v>761</v>
      </c>
      <c r="AB43" s="62" t="s">
        <v>114</v>
      </c>
      <c r="AC43" s="63" t="s">
        <v>731</v>
      </c>
      <c r="AD43" s="60"/>
      <c r="AE43" s="60"/>
      <c r="AF43" s="60"/>
      <c r="AG43" s="60"/>
      <c r="AH43" s="60"/>
      <c r="AI43" s="63"/>
      <c r="AJ43" s="113"/>
      <c r="AK43" s="63"/>
      <c r="AL43" s="160">
        <v>75</v>
      </c>
      <c r="AM43" s="160" t="s">
        <v>835</v>
      </c>
      <c r="AN43" s="156" t="s">
        <v>945</v>
      </c>
      <c r="AO43" s="63">
        <v>75</v>
      </c>
      <c r="AP43" s="63" t="s">
        <v>149</v>
      </c>
      <c r="AQ43" s="63" t="s">
        <v>520</v>
      </c>
      <c r="AR43" s="164">
        <v>5</v>
      </c>
      <c r="AS43" s="164">
        <v>1</v>
      </c>
    </row>
    <row r="44" spans="1:52" ht="81" customHeight="1" thickBot="1">
      <c r="A44" s="172">
        <v>36</v>
      </c>
      <c r="B44" s="109" t="s">
        <v>66</v>
      </c>
      <c r="C44" s="109" t="s">
        <v>184</v>
      </c>
      <c r="D44" s="109" t="s">
        <v>157</v>
      </c>
      <c r="E44" s="109" t="s">
        <v>773</v>
      </c>
      <c r="F44" s="109">
        <v>62</v>
      </c>
      <c r="G44" s="109" t="s">
        <v>169</v>
      </c>
      <c r="H44" s="109" t="s">
        <v>168</v>
      </c>
      <c r="I44" s="109" t="s">
        <v>156</v>
      </c>
      <c r="J44" s="109" t="s">
        <v>411</v>
      </c>
      <c r="K44" s="156" t="s">
        <v>410</v>
      </c>
      <c r="L44" s="156" t="s">
        <v>409</v>
      </c>
      <c r="M44" s="60">
        <v>3</v>
      </c>
      <c r="N44" s="156" t="s">
        <v>408</v>
      </c>
      <c r="O44" s="156"/>
      <c r="P44" s="156" t="s">
        <v>195</v>
      </c>
      <c r="Q44" s="156" t="s">
        <v>195</v>
      </c>
      <c r="R44" s="60">
        <v>100</v>
      </c>
      <c r="S44" s="69">
        <v>43143</v>
      </c>
      <c r="T44" s="69">
        <v>43465</v>
      </c>
      <c r="U44" s="157">
        <f t="shared" si="6"/>
        <v>46</v>
      </c>
      <c r="V44" s="158">
        <f t="shared" si="7"/>
        <v>100</v>
      </c>
      <c r="W44" s="158">
        <f t="shared" si="8"/>
        <v>1</v>
      </c>
      <c r="X44" s="159">
        <f t="shared" si="9"/>
        <v>46</v>
      </c>
      <c r="Y44" s="158">
        <f t="shared" si="10"/>
        <v>46</v>
      </c>
      <c r="Z44" s="158">
        <f t="shared" si="11"/>
        <v>46</v>
      </c>
      <c r="AA44" s="62" t="s">
        <v>761</v>
      </c>
      <c r="AB44" s="62" t="s">
        <v>114</v>
      </c>
      <c r="AC44" s="63" t="s">
        <v>731</v>
      </c>
      <c r="AD44" s="60"/>
      <c r="AE44" s="113"/>
      <c r="AF44" s="113"/>
      <c r="AG44" s="113"/>
      <c r="AH44" s="113"/>
      <c r="AI44" s="63"/>
      <c r="AJ44" s="113" t="s">
        <v>855</v>
      </c>
      <c r="AK44" s="63" t="s">
        <v>850</v>
      </c>
      <c r="AL44" s="160">
        <v>100</v>
      </c>
      <c r="AM44" s="160" t="s">
        <v>835</v>
      </c>
      <c r="AN44" s="156" t="s">
        <v>946</v>
      </c>
      <c r="AO44" s="63">
        <v>100</v>
      </c>
      <c r="AP44" s="63" t="s">
        <v>185</v>
      </c>
      <c r="AQ44" s="63" t="s">
        <v>520</v>
      </c>
      <c r="AR44" s="164">
        <v>5</v>
      </c>
      <c r="AS44" s="164">
        <v>1</v>
      </c>
    </row>
    <row r="45" spans="1:52" ht="81" customHeight="1" thickBot="1">
      <c r="A45" s="172">
        <v>37</v>
      </c>
      <c r="B45" s="109" t="s">
        <v>67</v>
      </c>
      <c r="C45" s="109" t="s">
        <v>184</v>
      </c>
      <c r="D45" s="109" t="s">
        <v>157</v>
      </c>
      <c r="E45" s="109" t="s">
        <v>773</v>
      </c>
      <c r="F45" s="109">
        <v>62</v>
      </c>
      <c r="G45" s="109" t="s">
        <v>169</v>
      </c>
      <c r="H45" s="109" t="s">
        <v>168</v>
      </c>
      <c r="I45" s="109" t="s">
        <v>156</v>
      </c>
      <c r="J45" s="109" t="s">
        <v>389</v>
      </c>
      <c r="K45" s="156" t="s">
        <v>394</v>
      </c>
      <c r="L45" s="156" t="s">
        <v>393</v>
      </c>
      <c r="M45" s="60">
        <v>1</v>
      </c>
      <c r="N45" s="156" t="s">
        <v>392</v>
      </c>
      <c r="O45" s="156"/>
      <c r="P45" s="156" t="s">
        <v>391</v>
      </c>
      <c r="Q45" s="156" t="s">
        <v>390</v>
      </c>
      <c r="R45" s="60">
        <v>100</v>
      </c>
      <c r="S45" s="69">
        <v>43143</v>
      </c>
      <c r="T45" s="69">
        <v>43465</v>
      </c>
      <c r="U45" s="157">
        <f t="shared" si="6"/>
        <v>46</v>
      </c>
      <c r="V45" s="158">
        <f t="shared" si="7"/>
        <v>100</v>
      </c>
      <c r="W45" s="158">
        <f t="shared" si="8"/>
        <v>1</v>
      </c>
      <c r="X45" s="159">
        <f t="shared" si="9"/>
        <v>46</v>
      </c>
      <c r="Y45" s="158">
        <f t="shared" si="10"/>
        <v>46</v>
      </c>
      <c r="Z45" s="158">
        <f t="shared" si="11"/>
        <v>46</v>
      </c>
      <c r="AA45" s="62" t="s">
        <v>761</v>
      </c>
      <c r="AB45" s="62" t="s">
        <v>767</v>
      </c>
      <c r="AC45" s="63" t="s">
        <v>724</v>
      </c>
      <c r="AD45" s="60"/>
      <c r="AE45" s="60"/>
      <c r="AF45" s="113"/>
      <c r="AG45" s="113"/>
      <c r="AH45" s="113"/>
      <c r="AI45" s="113"/>
      <c r="AJ45" s="113"/>
      <c r="AK45" s="63" t="s">
        <v>782</v>
      </c>
      <c r="AL45" s="160">
        <v>100</v>
      </c>
      <c r="AM45" s="160" t="s">
        <v>837</v>
      </c>
      <c r="AN45" s="166" t="s">
        <v>852</v>
      </c>
      <c r="AO45" s="63">
        <v>100</v>
      </c>
      <c r="AP45" s="63" t="s">
        <v>185</v>
      </c>
      <c r="AQ45" s="63" t="s">
        <v>520</v>
      </c>
      <c r="AR45" s="164">
        <v>5</v>
      </c>
      <c r="AS45" s="164">
        <v>1</v>
      </c>
    </row>
    <row r="46" spans="1:52" ht="81" customHeight="1" thickBot="1">
      <c r="A46" s="172">
        <v>38</v>
      </c>
      <c r="B46" s="109" t="s">
        <v>68</v>
      </c>
      <c r="C46" s="109" t="s">
        <v>184</v>
      </c>
      <c r="D46" s="109" t="s">
        <v>157</v>
      </c>
      <c r="E46" s="109" t="s">
        <v>773</v>
      </c>
      <c r="F46" s="109">
        <v>62</v>
      </c>
      <c r="G46" s="109" t="s">
        <v>169</v>
      </c>
      <c r="H46" s="109" t="s">
        <v>168</v>
      </c>
      <c r="I46" s="109" t="s">
        <v>156</v>
      </c>
      <c r="J46" s="109" t="s">
        <v>370</v>
      </c>
      <c r="K46" s="156" t="s">
        <v>375</v>
      </c>
      <c r="L46" s="156" t="s">
        <v>379</v>
      </c>
      <c r="M46" s="60">
        <v>1</v>
      </c>
      <c r="N46" s="156" t="s">
        <v>378</v>
      </c>
      <c r="O46" s="156"/>
      <c r="P46" s="156" t="s">
        <v>377</v>
      </c>
      <c r="Q46" s="156" t="s">
        <v>376</v>
      </c>
      <c r="R46" s="60">
        <v>100</v>
      </c>
      <c r="S46" s="69">
        <v>43143</v>
      </c>
      <c r="T46" s="69">
        <v>43465</v>
      </c>
      <c r="U46" s="157">
        <f t="shared" si="6"/>
        <v>46</v>
      </c>
      <c r="V46" s="158">
        <f t="shared" si="7"/>
        <v>100</v>
      </c>
      <c r="W46" s="158">
        <f t="shared" si="8"/>
        <v>1</v>
      </c>
      <c r="X46" s="159">
        <f t="shared" si="9"/>
        <v>46</v>
      </c>
      <c r="Y46" s="158">
        <f t="shared" si="10"/>
        <v>46</v>
      </c>
      <c r="Z46" s="158">
        <f t="shared" si="11"/>
        <v>46</v>
      </c>
      <c r="AA46" s="62" t="s">
        <v>761</v>
      </c>
      <c r="AB46" s="62" t="s">
        <v>767</v>
      </c>
      <c r="AC46" s="63" t="s">
        <v>724</v>
      </c>
      <c r="AD46" s="60"/>
      <c r="AE46" s="113"/>
      <c r="AF46" s="113"/>
      <c r="AG46" s="113"/>
      <c r="AH46" s="63"/>
      <c r="AI46" s="63"/>
      <c r="AJ46" s="113"/>
      <c r="AK46" s="63" t="s">
        <v>772</v>
      </c>
      <c r="AL46" s="160">
        <v>100</v>
      </c>
      <c r="AM46" s="160" t="s">
        <v>837</v>
      </c>
      <c r="AN46" s="166" t="s">
        <v>947</v>
      </c>
      <c r="AO46" s="63">
        <v>100</v>
      </c>
      <c r="AP46" s="63" t="s">
        <v>185</v>
      </c>
      <c r="AQ46" s="63" t="s">
        <v>520</v>
      </c>
      <c r="AR46" s="164">
        <v>5</v>
      </c>
      <c r="AS46" s="164">
        <v>1</v>
      </c>
    </row>
    <row r="47" spans="1:52" ht="81" customHeight="1" thickBot="1">
      <c r="A47" s="172">
        <v>39</v>
      </c>
      <c r="B47" s="109" t="s">
        <v>69</v>
      </c>
      <c r="C47" s="109" t="s">
        <v>184</v>
      </c>
      <c r="D47" s="109" t="s">
        <v>157</v>
      </c>
      <c r="E47" s="109" t="s">
        <v>773</v>
      </c>
      <c r="F47" s="109">
        <v>62</v>
      </c>
      <c r="G47" s="109" t="s">
        <v>169</v>
      </c>
      <c r="H47" s="109" t="s">
        <v>168</v>
      </c>
      <c r="I47" s="109" t="s">
        <v>156</v>
      </c>
      <c r="J47" s="109" t="s">
        <v>370</v>
      </c>
      <c r="K47" s="156" t="s">
        <v>375</v>
      </c>
      <c r="L47" s="156" t="s">
        <v>374</v>
      </c>
      <c r="M47" s="60">
        <v>2</v>
      </c>
      <c r="N47" s="156" t="s">
        <v>373</v>
      </c>
      <c r="O47" s="156"/>
      <c r="P47" s="156" t="s">
        <v>372</v>
      </c>
      <c r="Q47" s="156" t="s">
        <v>371</v>
      </c>
      <c r="R47" s="60">
        <v>0.5</v>
      </c>
      <c r="S47" s="69">
        <v>43143</v>
      </c>
      <c r="T47" s="69">
        <v>43465</v>
      </c>
      <c r="U47" s="157">
        <f t="shared" si="6"/>
        <v>46</v>
      </c>
      <c r="V47" s="158">
        <f t="shared" si="7"/>
        <v>100</v>
      </c>
      <c r="W47" s="158">
        <f t="shared" si="8"/>
        <v>1</v>
      </c>
      <c r="X47" s="159">
        <f t="shared" si="9"/>
        <v>46</v>
      </c>
      <c r="Y47" s="158">
        <f t="shared" si="10"/>
        <v>46</v>
      </c>
      <c r="Z47" s="158">
        <f t="shared" si="11"/>
        <v>46</v>
      </c>
      <c r="AA47" s="62" t="s">
        <v>761</v>
      </c>
      <c r="AB47" s="62" t="s">
        <v>767</v>
      </c>
      <c r="AC47" s="63" t="s">
        <v>724</v>
      </c>
      <c r="AD47" s="60"/>
      <c r="AE47" s="113"/>
      <c r="AF47" s="113"/>
      <c r="AG47" s="113"/>
      <c r="AH47" s="63"/>
      <c r="AI47" s="63"/>
      <c r="AJ47" s="113"/>
      <c r="AK47" s="63" t="s">
        <v>772</v>
      </c>
      <c r="AL47" s="160">
        <v>100</v>
      </c>
      <c r="AM47" s="160" t="s">
        <v>837</v>
      </c>
      <c r="AN47" s="166" t="s">
        <v>948</v>
      </c>
      <c r="AO47" s="63">
        <v>100</v>
      </c>
      <c r="AP47" s="63" t="s">
        <v>185</v>
      </c>
      <c r="AQ47" s="63" t="s">
        <v>520</v>
      </c>
      <c r="AR47" s="164">
        <v>5</v>
      </c>
      <c r="AS47" s="164">
        <v>1</v>
      </c>
    </row>
    <row r="48" spans="1:52" ht="81" customHeight="1" thickBot="1">
      <c r="A48" s="172">
        <v>40</v>
      </c>
      <c r="B48" s="109" t="s">
        <v>70</v>
      </c>
      <c r="C48" s="109" t="s">
        <v>184</v>
      </c>
      <c r="D48" s="109" t="s">
        <v>157</v>
      </c>
      <c r="E48" s="109" t="s">
        <v>773</v>
      </c>
      <c r="F48" s="109">
        <v>62</v>
      </c>
      <c r="G48" s="109" t="s">
        <v>169</v>
      </c>
      <c r="H48" s="109" t="s">
        <v>168</v>
      </c>
      <c r="I48" s="109" t="s">
        <v>156</v>
      </c>
      <c r="J48" s="109" t="s">
        <v>354</v>
      </c>
      <c r="K48" s="156" t="s">
        <v>359</v>
      </c>
      <c r="L48" s="156" t="s">
        <v>358</v>
      </c>
      <c r="M48" s="60">
        <v>1</v>
      </c>
      <c r="N48" s="156" t="s">
        <v>357</v>
      </c>
      <c r="O48" s="156"/>
      <c r="P48" s="156" t="s">
        <v>356</v>
      </c>
      <c r="Q48" s="156" t="s">
        <v>356</v>
      </c>
      <c r="R48" s="60">
        <v>100</v>
      </c>
      <c r="S48" s="69">
        <v>43143</v>
      </c>
      <c r="T48" s="69">
        <v>43465</v>
      </c>
      <c r="U48" s="157">
        <f t="shared" si="6"/>
        <v>46</v>
      </c>
      <c r="V48" s="158">
        <f t="shared" si="7"/>
        <v>100</v>
      </c>
      <c r="W48" s="158">
        <f t="shared" si="8"/>
        <v>1</v>
      </c>
      <c r="X48" s="159">
        <f t="shared" si="9"/>
        <v>46</v>
      </c>
      <c r="Y48" s="158">
        <f t="shared" si="10"/>
        <v>46</v>
      </c>
      <c r="Z48" s="158">
        <f t="shared" si="11"/>
        <v>46</v>
      </c>
      <c r="AA48" s="62" t="s">
        <v>761</v>
      </c>
      <c r="AB48" s="62" t="s">
        <v>764</v>
      </c>
      <c r="AC48" s="60" t="s">
        <v>355</v>
      </c>
      <c r="AD48" s="60"/>
      <c r="AE48" s="113"/>
      <c r="AF48" s="113"/>
      <c r="AG48" s="113"/>
      <c r="AH48" s="63"/>
      <c r="AI48" s="113"/>
      <c r="AJ48" s="113" t="s">
        <v>855</v>
      </c>
      <c r="AK48" s="63"/>
      <c r="AL48" s="160">
        <v>100</v>
      </c>
      <c r="AM48" s="160" t="s">
        <v>837</v>
      </c>
      <c r="AN48" s="166" t="s">
        <v>949</v>
      </c>
      <c r="AO48" s="63">
        <v>100</v>
      </c>
      <c r="AP48" s="63" t="s">
        <v>185</v>
      </c>
      <c r="AQ48" s="63" t="s">
        <v>520</v>
      </c>
      <c r="AR48" s="164">
        <v>5</v>
      </c>
      <c r="AS48" s="164">
        <v>1</v>
      </c>
    </row>
    <row r="49" spans="1:45" ht="81" customHeight="1" thickBot="1">
      <c r="A49" s="172">
        <v>41</v>
      </c>
      <c r="B49" s="109" t="s">
        <v>71</v>
      </c>
      <c r="C49" s="109" t="s">
        <v>160</v>
      </c>
      <c r="D49" s="109" t="s">
        <v>157</v>
      </c>
      <c r="E49" s="109" t="s">
        <v>773</v>
      </c>
      <c r="F49" s="109">
        <v>57</v>
      </c>
      <c r="G49" s="109" t="s">
        <v>169</v>
      </c>
      <c r="H49" s="109" t="s">
        <v>168</v>
      </c>
      <c r="I49" s="109" t="s">
        <v>156</v>
      </c>
      <c r="J49" s="109" t="s">
        <v>354</v>
      </c>
      <c r="K49" s="155" t="s">
        <v>353</v>
      </c>
      <c r="L49" s="155" t="s">
        <v>352</v>
      </c>
      <c r="M49" s="137">
        <v>1</v>
      </c>
      <c r="N49" s="155" t="s">
        <v>351</v>
      </c>
      <c r="O49" s="155"/>
      <c r="P49" s="155" t="s">
        <v>250</v>
      </c>
      <c r="Q49" s="155" t="s">
        <v>250</v>
      </c>
      <c r="R49" s="60">
        <v>1</v>
      </c>
      <c r="S49" s="69">
        <v>43061</v>
      </c>
      <c r="T49" s="138">
        <v>43425</v>
      </c>
      <c r="U49" s="157">
        <f t="shared" si="6"/>
        <v>52</v>
      </c>
      <c r="V49" s="158">
        <f t="shared" si="7"/>
        <v>50</v>
      </c>
      <c r="W49" s="158">
        <f t="shared" si="8"/>
        <v>1</v>
      </c>
      <c r="X49" s="159">
        <f t="shared" si="9"/>
        <v>52</v>
      </c>
      <c r="Y49" s="158">
        <f t="shared" si="10"/>
        <v>52</v>
      </c>
      <c r="Z49" s="158">
        <f t="shared" si="11"/>
        <v>52</v>
      </c>
      <c r="AA49" s="62" t="s">
        <v>761</v>
      </c>
      <c r="AB49" s="62" t="s">
        <v>763</v>
      </c>
      <c r="AC49" s="63" t="s">
        <v>735</v>
      </c>
      <c r="AD49" s="60"/>
      <c r="AE49" s="113"/>
      <c r="AF49" s="113"/>
      <c r="AG49" s="113"/>
      <c r="AH49" s="63"/>
      <c r="AI49" s="113"/>
      <c r="AJ49" s="193"/>
      <c r="AK49" s="192" t="s">
        <v>782</v>
      </c>
      <c r="AL49" s="160">
        <v>50</v>
      </c>
      <c r="AM49" s="160" t="s">
        <v>836</v>
      </c>
      <c r="AN49" s="155" t="s">
        <v>985</v>
      </c>
      <c r="AO49" s="63">
        <v>50</v>
      </c>
      <c r="AP49" s="63" t="s">
        <v>149</v>
      </c>
      <c r="AQ49" s="63" t="s">
        <v>520</v>
      </c>
      <c r="AR49" s="164">
        <v>5</v>
      </c>
      <c r="AS49" s="164">
        <v>1</v>
      </c>
    </row>
    <row r="50" spans="1:45" ht="81" customHeight="1" thickBot="1">
      <c r="A50" s="172">
        <v>42</v>
      </c>
      <c r="B50" s="109" t="s">
        <v>72</v>
      </c>
      <c r="C50" s="109" t="s">
        <v>160</v>
      </c>
      <c r="D50" s="109" t="s">
        <v>157</v>
      </c>
      <c r="E50" s="109" t="s">
        <v>773</v>
      </c>
      <c r="F50" s="109">
        <v>57</v>
      </c>
      <c r="G50" s="109" t="s">
        <v>169</v>
      </c>
      <c r="H50" s="109" t="s">
        <v>168</v>
      </c>
      <c r="I50" s="109" t="s">
        <v>156</v>
      </c>
      <c r="J50" s="109" t="s">
        <v>345</v>
      </c>
      <c r="K50" s="155" t="s">
        <v>350</v>
      </c>
      <c r="L50" s="155" t="s">
        <v>349</v>
      </c>
      <c r="M50" s="137">
        <v>1</v>
      </c>
      <c r="N50" s="155" t="s">
        <v>348</v>
      </c>
      <c r="O50" s="155"/>
      <c r="P50" s="155" t="s">
        <v>347</v>
      </c>
      <c r="Q50" s="155" t="s">
        <v>346</v>
      </c>
      <c r="R50" s="60">
        <v>1</v>
      </c>
      <c r="S50" s="69">
        <v>43061</v>
      </c>
      <c r="T50" s="138">
        <v>43425</v>
      </c>
      <c r="U50" s="157">
        <f t="shared" si="6"/>
        <v>52</v>
      </c>
      <c r="V50" s="158">
        <f t="shared" si="7"/>
        <v>50</v>
      </c>
      <c r="W50" s="158">
        <f t="shared" si="8"/>
        <v>1</v>
      </c>
      <c r="X50" s="159">
        <f t="shared" si="9"/>
        <v>52</v>
      </c>
      <c r="Y50" s="158">
        <f t="shared" si="10"/>
        <v>52</v>
      </c>
      <c r="Z50" s="158">
        <f t="shared" si="11"/>
        <v>52</v>
      </c>
      <c r="AA50" s="62" t="s">
        <v>761</v>
      </c>
      <c r="AB50" s="62" t="s">
        <v>763</v>
      </c>
      <c r="AC50" s="63" t="s">
        <v>735</v>
      </c>
      <c r="AD50" s="60"/>
      <c r="AE50" s="113"/>
      <c r="AF50" s="113"/>
      <c r="AG50" s="113"/>
      <c r="AH50" s="63"/>
      <c r="AI50" s="113"/>
      <c r="AJ50" s="193"/>
      <c r="AK50" s="192" t="s">
        <v>772</v>
      </c>
      <c r="AL50" s="160">
        <v>50</v>
      </c>
      <c r="AM50" s="160" t="s">
        <v>836</v>
      </c>
      <c r="AN50" s="155" t="s">
        <v>908</v>
      </c>
      <c r="AO50" s="63">
        <v>50</v>
      </c>
      <c r="AP50" s="63" t="s">
        <v>149</v>
      </c>
      <c r="AQ50" s="63" t="s">
        <v>520</v>
      </c>
      <c r="AR50" s="164">
        <v>5</v>
      </c>
      <c r="AS50" s="164">
        <v>1</v>
      </c>
    </row>
    <row r="51" spans="1:45" ht="81" customHeight="1" thickBot="1">
      <c r="A51" s="172">
        <v>43</v>
      </c>
      <c r="B51" s="109" t="s">
        <v>73</v>
      </c>
      <c r="C51" s="109" t="s">
        <v>184</v>
      </c>
      <c r="D51" s="109" t="s">
        <v>157</v>
      </c>
      <c r="E51" s="109" t="s">
        <v>773</v>
      </c>
      <c r="F51" s="109">
        <v>62</v>
      </c>
      <c r="G51" s="109" t="s">
        <v>169</v>
      </c>
      <c r="H51" s="109" t="s">
        <v>168</v>
      </c>
      <c r="I51" s="109" t="s">
        <v>156</v>
      </c>
      <c r="J51" s="109" t="s">
        <v>345</v>
      </c>
      <c r="K51" s="156" t="s">
        <v>344</v>
      </c>
      <c r="L51" s="156" t="s">
        <v>343</v>
      </c>
      <c r="M51" s="60">
        <v>1</v>
      </c>
      <c r="N51" s="156" t="s">
        <v>342</v>
      </c>
      <c r="O51" s="156"/>
      <c r="P51" s="156" t="s">
        <v>341</v>
      </c>
      <c r="Q51" s="156" t="s">
        <v>340</v>
      </c>
      <c r="R51" s="60">
        <v>100</v>
      </c>
      <c r="S51" s="69">
        <v>43143</v>
      </c>
      <c r="T51" s="69">
        <v>43465</v>
      </c>
      <c r="U51" s="157">
        <f t="shared" si="6"/>
        <v>46</v>
      </c>
      <c r="V51" s="158">
        <f t="shared" si="7"/>
        <v>100</v>
      </c>
      <c r="W51" s="158">
        <f t="shared" si="8"/>
        <v>1</v>
      </c>
      <c r="X51" s="159">
        <f t="shared" si="9"/>
        <v>46</v>
      </c>
      <c r="Y51" s="158">
        <f t="shared" si="10"/>
        <v>46</v>
      </c>
      <c r="Z51" s="158">
        <f t="shared" si="11"/>
        <v>46</v>
      </c>
      <c r="AA51" s="62" t="s">
        <v>761</v>
      </c>
      <c r="AB51" s="62" t="s">
        <v>767</v>
      </c>
      <c r="AC51" s="63" t="s">
        <v>724</v>
      </c>
      <c r="AD51" s="60"/>
      <c r="AE51" s="113"/>
      <c r="AF51" s="113"/>
      <c r="AG51" s="113"/>
      <c r="AH51" s="63"/>
      <c r="AI51" s="113"/>
      <c r="AJ51" s="193"/>
      <c r="AK51" s="192" t="s">
        <v>772</v>
      </c>
      <c r="AL51" s="160">
        <v>100</v>
      </c>
      <c r="AM51" s="160" t="s">
        <v>837</v>
      </c>
      <c r="AN51" s="166" t="s">
        <v>950</v>
      </c>
      <c r="AO51" s="63">
        <v>100</v>
      </c>
      <c r="AP51" s="63" t="s">
        <v>185</v>
      </c>
      <c r="AQ51" s="63" t="s">
        <v>520</v>
      </c>
      <c r="AR51" s="164">
        <v>5</v>
      </c>
      <c r="AS51" s="164">
        <v>1</v>
      </c>
    </row>
    <row r="52" spans="1:45" ht="81" customHeight="1" thickBot="1">
      <c r="A52" s="172">
        <v>44</v>
      </c>
      <c r="B52" s="109" t="s">
        <v>74</v>
      </c>
      <c r="C52" s="109" t="s">
        <v>160</v>
      </c>
      <c r="D52" s="109" t="s">
        <v>157</v>
      </c>
      <c r="E52" s="109" t="s">
        <v>773</v>
      </c>
      <c r="F52" s="109">
        <v>57</v>
      </c>
      <c r="G52" s="109" t="s">
        <v>169</v>
      </c>
      <c r="H52" s="109" t="s">
        <v>168</v>
      </c>
      <c r="I52" s="109" t="s">
        <v>156</v>
      </c>
      <c r="J52" s="109" t="s">
        <v>155</v>
      </c>
      <c r="K52" s="155" t="s">
        <v>330</v>
      </c>
      <c r="L52" s="155" t="s">
        <v>333</v>
      </c>
      <c r="M52" s="137">
        <v>1</v>
      </c>
      <c r="N52" s="155" t="s">
        <v>333</v>
      </c>
      <c r="O52" s="155"/>
      <c r="P52" s="155" t="s">
        <v>332</v>
      </c>
      <c r="Q52" s="155" t="s">
        <v>331</v>
      </c>
      <c r="R52" s="60">
        <v>1</v>
      </c>
      <c r="S52" s="69">
        <v>43061</v>
      </c>
      <c r="T52" s="138">
        <v>43425</v>
      </c>
      <c r="U52" s="157">
        <f t="shared" si="6"/>
        <v>52</v>
      </c>
      <c r="V52" s="158">
        <f t="shared" si="7"/>
        <v>100</v>
      </c>
      <c r="W52" s="158">
        <f t="shared" si="8"/>
        <v>1</v>
      </c>
      <c r="X52" s="159">
        <f t="shared" si="9"/>
        <v>52</v>
      </c>
      <c r="Y52" s="158">
        <f t="shared" si="10"/>
        <v>52</v>
      </c>
      <c r="Z52" s="158">
        <f t="shared" si="11"/>
        <v>52</v>
      </c>
      <c r="AA52" s="62" t="s">
        <v>761</v>
      </c>
      <c r="AB52" s="62" t="s">
        <v>763</v>
      </c>
      <c r="AC52" s="63" t="s">
        <v>735</v>
      </c>
      <c r="AD52" s="60"/>
      <c r="AE52" s="113"/>
      <c r="AF52" s="113"/>
      <c r="AG52" s="113"/>
      <c r="AH52" s="63"/>
      <c r="AI52" s="113"/>
      <c r="AJ52" s="193"/>
      <c r="AK52" s="192" t="s">
        <v>782</v>
      </c>
      <c r="AL52" s="160">
        <v>100</v>
      </c>
      <c r="AM52" s="160" t="s">
        <v>836</v>
      </c>
      <c r="AN52" s="155" t="s">
        <v>895</v>
      </c>
      <c r="AO52" s="63">
        <v>100</v>
      </c>
      <c r="AP52" s="63" t="s">
        <v>185</v>
      </c>
      <c r="AQ52" s="63" t="s">
        <v>520</v>
      </c>
      <c r="AR52" s="164">
        <v>5</v>
      </c>
      <c r="AS52" s="164">
        <v>1</v>
      </c>
    </row>
    <row r="53" spans="1:45" ht="81" customHeight="1" thickBot="1">
      <c r="A53" s="172">
        <v>45</v>
      </c>
      <c r="B53" s="109" t="s">
        <v>75</v>
      </c>
      <c r="C53" s="109" t="s">
        <v>160</v>
      </c>
      <c r="D53" s="109" t="s">
        <v>157</v>
      </c>
      <c r="E53" s="109" t="s">
        <v>773</v>
      </c>
      <c r="F53" s="109">
        <v>57</v>
      </c>
      <c r="G53" s="109" t="s">
        <v>169</v>
      </c>
      <c r="H53" s="109" t="s">
        <v>168</v>
      </c>
      <c r="I53" s="109" t="s">
        <v>156</v>
      </c>
      <c r="J53" s="109" t="s">
        <v>155</v>
      </c>
      <c r="K53" s="155" t="s">
        <v>330</v>
      </c>
      <c r="L53" s="155" t="s">
        <v>329</v>
      </c>
      <c r="M53" s="137">
        <v>2</v>
      </c>
      <c r="N53" s="155" t="s">
        <v>328</v>
      </c>
      <c r="O53" s="155"/>
      <c r="P53" s="155" t="s">
        <v>250</v>
      </c>
      <c r="Q53" s="155" t="s">
        <v>327</v>
      </c>
      <c r="R53" s="60">
        <v>0.01</v>
      </c>
      <c r="S53" s="69">
        <v>43061</v>
      </c>
      <c r="T53" s="138">
        <v>43425</v>
      </c>
      <c r="U53" s="157">
        <f t="shared" si="6"/>
        <v>52</v>
      </c>
      <c r="V53" s="158">
        <f t="shared" si="7"/>
        <v>100</v>
      </c>
      <c r="W53" s="158">
        <f t="shared" si="8"/>
        <v>1</v>
      </c>
      <c r="X53" s="159">
        <f t="shared" si="9"/>
        <v>52</v>
      </c>
      <c r="Y53" s="158">
        <f t="shared" si="10"/>
        <v>52</v>
      </c>
      <c r="Z53" s="158">
        <f t="shared" si="11"/>
        <v>52</v>
      </c>
      <c r="AA53" s="62" t="s">
        <v>761</v>
      </c>
      <c r="AB53" s="62" t="s">
        <v>763</v>
      </c>
      <c r="AC53" s="63" t="s">
        <v>735</v>
      </c>
      <c r="AD53" s="60"/>
      <c r="AE53" s="63"/>
      <c r="AF53" s="113"/>
      <c r="AG53" s="113"/>
      <c r="AH53" s="193"/>
      <c r="AI53" s="113"/>
      <c r="AJ53" s="113"/>
      <c r="AK53" s="192" t="s">
        <v>782</v>
      </c>
      <c r="AL53" s="160">
        <v>100</v>
      </c>
      <c r="AM53" s="160" t="s">
        <v>836</v>
      </c>
      <c r="AN53" s="155" t="s">
        <v>993</v>
      </c>
      <c r="AO53" s="63">
        <v>100</v>
      </c>
      <c r="AP53" s="63" t="s">
        <v>185</v>
      </c>
      <c r="AQ53" s="63" t="s">
        <v>520</v>
      </c>
      <c r="AR53" s="164">
        <v>5</v>
      </c>
      <c r="AS53" s="164">
        <v>1</v>
      </c>
    </row>
    <row r="54" spans="1:45" ht="81" customHeight="1" thickBot="1">
      <c r="A54" s="172">
        <v>46</v>
      </c>
      <c r="B54" s="109" t="s">
        <v>76</v>
      </c>
      <c r="C54" s="109" t="s">
        <v>184</v>
      </c>
      <c r="D54" s="109" t="s">
        <v>157</v>
      </c>
      <c r="E54" s="109" t="s">
        <v>773</v>
      </c>
      <c r="F54" s="109">
        <v>62</v>
      </c>
      <c r="G54" s="109" t="s">
        <v>169</v>
      </c>
      <c r="H54" s="163" t="s">
        <v>168</v>
      </c>
      <c r="I54" s="163" t="s">
        <v>192</v>
      </c>
      <c r="J54" s="109" t="s">
        <v>298</v>
      </c>
      <c r="K54" s="156" t="s">
        <v>297</v>
      </c>
      <c r="L54" s="156" t="s">
        <v>296</v>
      </c>
      <c r="M54" s="60">
        <v>1</v>
      </c>
      <c r="N54" s="156" t="s">
        <v>295</v>
      </c>
      <c r="O54" s="156"/>
      <c r="P54" s="156" t="s">
        <v>250</v>
      </c>
      <c r="Q54" s="156" t="s">
        <v>250</v>
      </c>
      <c r="R54" s="60">
        <v>100</v>
      </c>
      <c r="S54" s="69">
        <v>43143</v>
      </c>
      <c r="T54" s="69">
        <v>43465</v>
      </c>
      <c r="U54" s="157">
        <f t="shared" si="6"/>
        <v>46</v>
      </c>
      <c r="V54" s="158">
        <f t="shared" si="7"/>
        <v>100</v>
      </c>
      <c r="W54" s="158">
        <f t="shared" si="8"/>
        <v>1</v>
      </c>
      <c r="X54" s="159">
        <f t="shared" si="9"/>
        <v>46</v>
      </c>
      <c r="Y54" s="158">
        <f t="shared" si="10"/>
        <v>46</v>
      </c>
      <c r="Z54" s="158">
        <f t="shared" si="11"/>
        <v>46</v>
      </c>
      <c r="AA54" s="62" t="s">
        <v>761</v>
      </c>
      <c r="AB54" s="62" t="s">
        <v>764</v>
      </c>
      <c r="AC54" s="60" t="s">
        <v>244</v>
      </c>
      <c r="AD54" s="60"/>
      <c r="AE54" s="63"/>
      <c r="AF54" s="113"/>
      <c r="AG54" s="113"/>
      <c r="AH54" s="193"/>
      <c r="AI54" s="113"/>
      <c r="AJ54" s="113"/>
      <c r="AK54" s="63" t="s">
        <v>844</v>
      </c>
      <c r="AL54" s="160">
        <v>100</v>
      </c>
      <c r="AM54" s="160" t="s">
        <v>838</v>
      </c>
      <c r="AN54" s="156" t="s">
        <v>951</v>
      </c>
      <c r="AO54" s="63">
        <v>100</v>
      </c>
      <c r="AP54" s="63" t="s">
        <v>185</v>
      </c>
      <c r="AQ54" s="63" t="s">
        <v>520</v>
      </c>
      <c r="AR54" s="164">
        <v>5</v>
      </c>
      <c r="AS54" s="164">
        <v>1</v>
      </c>
    </row>
    <row r="55" spans="1:45" ht="81" customHeight="1" thickBot="1">
      <c r="A55" s="172">
        <v>47</v>
      </c>
      <c r="B55" s="109" t="s">
        <v>77</v>
      </c>
      <c r="C55" s="109" t="s">
        <v>184</v>
      </c>
      <c r="D55" s="109" t="s">
        <v>157</v>
      </c>
      <c r="E55" s="109" t="s">
        <v>773</v>
      </c>
      <c r="F55" s="109">
        <v>62</v>
      </c>
      <c r="G55" s="109" t="s">
        <v>169</v>
      </c>
      <c r="H55" s="163" t="s">
        <v>168</v>
      </c>
      <c r="I55" s="163" t="s">
        <v>192</v>
      </c>
      <c r="J55" s="109" t="s">
        <v>267</v>
      </c>
      <c r="K55" s="156" t="s">
        <v>270</v>
      </c>
      <c r="L55" s="156" t="s">
        <v>275</v>
      </c>
      <c r="M55" s="60">
        <v>1</v>
      </c>
      <c r="N55" s="156" t="s">
        <v>277</v>
      </c>
      <c r="O55" s="156"/>
      <c r="P55" s="156" t="s">
        <v>276</v>
      </c>
      <c r="Q55" s="156" t="s">
        <v>276</v>
      </c>
      <c r="R55" s="60">
        <v>100</v>
      </c>
      <c r="S55" s="69">
        <v>43143</v>
      </c>
      <c r="T55" s="69">
        <v>43465</v>
      </c>
      <c r="U55" s="157">
        <f t="shared" si="6"/>
        <v>46</v>
      </c>
      <c r="V55" s="158">
        <f t="shared" si="7"/>
        <v>100</v>
      </c>
      <c r="W55" s="158">
        <f t="shared" si="8"/>
        <v>1</v>
      </c>
      <c r="X55" s="159">
        <f t="shared" si="9"/>
        <v>46</v>
      </c>
      <c r="Y55" s="158">
        <f t="shared" si="10"/>
        <v>46</v>
      </c>
      <c r="Z55" s="158">
        <f t="shared" si="11"/>
        <v>46</v>
      </c>
      <c r="AA55" s="62" t="s">
        <v>761</v>
      </c>
      <c r="AB55" s="62" t="s">
        <v>764</v>
      </c>
      <c r="AC55" s="60" t="s">
        <v>271</v>
      </c>
      <c r="AD55" s="60"/>
      <c r="AE55" s="60"/>
      <c r="AF55" s="113"/>
      <c r="AG55" s="113"/>
      <c r="AH55" s="113"/>
      <c r="AI55" s="193"/>
      <c r="AJ55" s="113"/>
      <c r="AK55" s="63" t="s">
        <v>842</v>
      </c>
      <c r="AL55" s="160">
        <v>100</v>
      </c>
      <c r="AM55" s="160" t="s">
        <v>838</v>
      </c>
      <c r="AN55" s="156" t="str">
        <f t="shared" ref="AN55:AO56" si="12">+AK55</f>
        <v>La DGC mediante correo electronico de fecha 15/01/19 informó que el día 19/6/18, con el radicado No. 2018EE141074, efectuó consulta a la Superintendencia Financiera de Colombia sobre los requisitos del seguro de responsabilidad civil extracontractual, documento que fue verificado en el aplicativo Forest.</v>
      </c>
      <c r="AO55" s="63">
        <v>100</v>
      </c>
      <c r="AP55" s="63" t="s">
        <v>185</v>
      </c>
      <c r="AQ55" s="63" t="s">
        <v>520</v>
      </c>
      <c r="AR55" s="164">
        <v>5</v>
      </c>
      <c r="AS55" s="164">
        <v>1</v>
      </c>
    </row>
    <row r="56" spans="1:45" ht="81" customHeight="1" thickBot="1">
      <c r="A56" s="172">
        <v>48</v>
      </c>
      <c r="B56" s="109" t="s">
        <v>78</v>
      </c>
      <c r="C56" s="109" t="s">
        <v>184</v>
      </c>
      <c r="D56" s="109" t="s">
        <v>157</v>
      </c>
      <c r="E56" s="109" t="s">
        <v>773</v>
      </c>
      <c r="F56" s="109">
        <v>62</v>
      </c>
      <c r="G56" s="109" t="s">
        <v>169</v>
      </c>
      <c r="H56" s="163" t="s">
        <v>168</v>
      </c>
      <c r="I56" s="163" t="s">
        <v>192</v>
      </c>
      <c r="J56" s="109" t="s">
        <v>267</v>
      </c>
      <c r="K56" s="156" t="s">
        <v>270</v>
      </c>
      <c r="L56" s="156" t="s">
        <v>275</v>
      </c>
      <c r="M56" s="60">
        <v>2</v>
      </c>
      <c r="N56" s="156" t="s">
        <v>274</v>
      </c>
      <c r="O56" s="156"/>
      <c r="P56" s="156" t="s">
        <v>273</v>
      </c>
      <c r="Q56" s="156" t="s">
        <v>272</v>
      </c>
      <c r="R56" s="60">
        <v>100</v>
      </c>
      <c r="S56" s="69">
        <v>43143</v>
      </c>
      <c r="T56" s="69">
        <v>43465</v>
      </c>
      <c r="U56" s="157">
        <f t="shared" si="6"/>
        <v>46</v>
      </c>
      <c r="V56" s="158">
        <f t="shared" si="7"/>
        <v>90</v>
      </c>
      <c r="W56" s="158">
        <f t="shared" si="8"/>
        <v>0.9</v>
      </c>
      <c r="X56" s="159">
        <f t="shared" si="9"/>
        <v>41.4</v>
      </c>
      <c r="Y56" s="158">
        <f t="shared" si="10"/>
        <v>41.4</v>
      </c>
      <c r="Z56" s="158">
        <f t="shared" si="11"/>
        <v>46</v>
      </c>
      <c r="AA56" s="62" t="s">
        <v>761</v>
      </c>
      <c r="AB56" s="62" t="s">
        <v>764</v>
      </c>
      <c r="AC56" s="60" t="s">
        <v>271</v>
      </c>
      <c r="AD56" s="60"/>
      <c r="AE56" s="63"/>
      <c r="AF56" s="113"/>
      <c r="AG56" s="113"/>
      <c r="AH56" s="193"/>
      <c r="AI56" s="113"/>
      <c r="AJ56" s="113" t="s">
        <v>855</v>
      </c>
      <c r="AK56" s="63" t="s">
        <v>845</v>
      </c>
      <c r="AL56" s="160">
        <v>90</v>
      </c>
      <c r="AM56" s="160" t="s">
        <v>838</v>
      </c>
      <c r="AN56" s="156" t="s">
        <v>952</v>
      </c>
      <c r="AO56" s="63">
        <f t="shared" si="12"/>
        <v>90</v>
      </c>
      <c r="AP56" s="63" t="s">
        <v>185</v>
      </c>
      <c r="AQ56" s="63" t="s">
        <v>520</v>
      </c>
      <c r="AR56" s="164">
        <v>5</v>
      </c>
      <c r="AS56" s="164">
        <v>1</v>
      </c>
    </row>
    <row r="57" spans="1:45" ht="81" customHeight="1" thickBot="1">
      <c r="A57" s="172">
        <v>49</v>
      </c>
      <c r="B57" s="109" t="s">
        <v>79</v>
      </c>
      <c r="C57" s="109" t="s">
        <v>184</v>
      </c>
      <c r="D57" s="109" t="s">
        <v>157</v>
      </c>
      <c r="E57" s="109" t="s">
        <v>773</v>
      </c>
      <c r="F57" s="109">
        <v>62</v>
      </c>
      <c r="G57" s="109" t="s">
        <v>169</v>
      </c>
      <c r="H57" s="109" t="s">
        <v>168</v>
      </c>
      <c r="I57" s="109" t="s">
        <v>192</v>
      </c>
      <c r="J57" s="109" t="s">
        <v>267</v>
      </c>
      <c r="K57" s="156" t="s">
        <v>270</v>
      </c>
      <c r="L57" s="156" t="s">
        <v>269</v>
      </c>
      <c r="M57" s="60">
        <v>3</v>
      </c>
      <c r="N57" s="156" t="s">
        <v>268</v>
      </c>
      <c r="O57" s="156"/>
      <c r="P57" s="156" t="s">
        <v>250</v>
      </c>
      <c r="Q57" s="156" t="s">
        <v>250</v>
      </c>
      <c r="R57" s="60">
        <v>100</v>
      </c>
      <c r="S57" s="69">
        <v>43143</v>
      </c>
      <c r="T57" s="69">
        <v>43465</v>
      </c>
      <c r="U57" s="157">
        <f t="shared" si="6"/>
        <v>46</v>
      </c>
      <c r="V57" s="158">
        <f t="shared" si="7"/>
        <v>100</v>
      </c>
      <c r="W57" s="158">
        <f t="shared" si="8"/>
        <v>1</v>
      </c>
      <c r="X57" s="159">
        <f t="shared" si="9"/>
        <v>46</v>
      </c>
      <c r="Y57" s="158">
        <f t="shared" si="10"/>
        <v>46</v>
      </c>
      <c r="Z57" s="158">
        <f t="shared" si="11"/>
        <v>46</v>
      </c>
      <c r="AA57" s="62" t="s">
        <v>761</v>
      </c>
      <c r="AB57" s="62" t="s">
        <v>114</v>
      </c>
      <c r="AC57" s="63" t="s">
        <v>731</v>
      </c>
      <c r="AD57" s="60"/>
      <c r="AE57" s="63"/>
      <c r="AF57" s="113"/>
      <c r="AG57" s="113"/>
      <c r="AH57" s="193"/>
      <c r="AI57" s="113"/>
      <c r="AJ57" s="113" t="s">
        <v>855</v>
      </c>
      <c r="AK57" s="63" t="s">
        <v>849</v>
      </c>
      <c r="AL57" s="160">
        <v>100</v>
      </c>
      <c r="AM57" s="160" t="s">
        <v>835</v>
      </c>
      <c r="AN57" s="156" t="s">
        <v>953</v>
      </c>
      <c r="AO57" s="63">
        <v>100</v>
      </c>
      <c r="AP57" s="63" t="s">
        <v>185</v>
      </c>
      <c r="AQ57" s="63" t="s">
        <v>520</v>
      </c>
      <c r="AR57" s="164">
        <v>5</v>
      </c>
      <c r="AS57" s="164">
        <v>1</v>
      </c>
    </row>
    <row r="58" spans="1:45" ht="81" customHeight="1" thickBot="1">
      <c r="A58" s="172">
        <v>50</v>
      </c>
      <c r="B58" s="109" t="s">
        <v>80</v>
      </c>
      <c r="C58" s="109" t="s">
        <v>184</v>
      </c>
      <c r="D58" s="109" t="s">
        <v>157</v>
      </c>
      <c r="E58" s="109" t="s">
        <v>773</v>
      </c>
      <c r="F58" s="109">
        <v>62</v>
      </c>
      <c r="G58" s="109" t="s">
        <v>169</v>
      </c>
      <c r="H58" s="163" t="s">
        <v>168</v>
      </c>
      <c r="I58" s="163" t="s">
        <v>192</v>
      </c>
      <c r="J58" s="109" t="s">
        <v>254</v>
      </c>
      <c r="K58" s="156" t="s">
        <v>253</v>
      </c>
      <c r="L58" s="156" t="s">
        <v>252</v>
      </c>
      <c r="M58" s="60">
        <v>1</v>
      </c>
      <c r="N58" s="156" t="s">
        <v>256</v>
      </c>
      <c r="O58" s="156"/>
      <c r="P58" s="156" t="s">
        <v>255</v>
      </c>
      <c r="Q58" s="156" t="s">
        <v>255</v>
      </c>
      <c r="R58" s="60">
        <v>100</v>
      </c>
      <c r="S58" s="69">
        <v>43143</v>
      </c>
      <c r="T58" s="69">
        <v>43465</v>
      </c>
      <c r="U58" s="157">
        <f t="shared" si="6"/>
        <v>46</v>
      </c>
      <c r="V58" s="158">
        <f t="shared" si="7"/>
        <v>100</v>
      </c>
      <c r="W58" s="158">
        <f t="shared" si="8"/>
        <v>1</v>
      </c>
      <c r="X58" s="159">
        <f t="shared" si="9"/>
        <v>46</v>
      </c>
      <c r="Y58" s="158">
        <f t="shared" si="10"/>
        <v>46</v>
      </c>
      <c r="Z58" s="158">
        <f t="shared" si="11"/>
        <v>46</v>
      </c>
      <c r="AA58" s="62" t="s">
        <v>761</v>
      </c>
      <c r="AB58" s="62" t="s">
        <v>764</v>
      </c>
      <c r="AC58" s="60" t="s">
        <v>244</v>
      </c>
      <c r="AD58" s="60"/>
      <c r="AE58" s="113"/>
      <c r="AF58" s="113"/>
      <c r="AG58" s="113"/>
      <c r="AH58" s="113"/>
      <c r="AI58" s="113"/>
      <c r="AJ58" s="113"/>
      <c r="AK58" s="63" t="s">
        <v>846</v>
      </c>
      <c r="AL58" s="160">
        <v>100</v>
      </c>
      <c r="AM58" s="160" t="s">
        <v>838</v>
      </c>
      <c r="AN58" s="156" t="str">
        <f t="shared" ref="AN58:AN60" si="13">+AK58</f>
        <v>La DGC mediante correo electronico de fecha 15/01/19 informó que el día 5/03/18 se suscribió el modificatorio 2 y prórroga 2 del convenio 1525 de 2016, con la CAR y Conservation International Foundation, documento que fue verificado.</v>
      </c>
      <c r="AO58" s="63">
        <v>100</v>
      </c>
      <c r="AP58" s="63" t="s">
        <v>185</v>
      </c>
      <c r="AQ58" s="63" t="s">
        <v>520</v>
      </c>
      <c r="AR58" s="164">
        <v>5</v>
      </c>
      <c r="AS58" s="164">
        <v>1</v>
      </c>
    </row>
    <row r="59" spans="1:45" ht="81" customHeight="1" thickBot="1">
      <c r="A59" s="172">
        <v>51</v>
      </c>
      <c r="B59" s="109" t="s">
        <v>81</v>
      </c>
      <c r="C59" s="109" t="s">
        <v>184</v>
      </c>
      <c r="D59" s="109" t="s">
        <v>157</v>
      </c>
      <c r="E59" s="109" t="s">
        <v>773</v>
      </c>
      <c r="F59" s="109">
        <v>62</v>
      </c>
      <c r="G59" s="109" t="s">
        <v>169</v>
      </c>
      <c r="H59" s="163" t="s">
        <v>168</v>
      </c>
      <c r="I59" s="163" t="s">
        <v>192</v>
      </c>
      <c r="J59" s="109" t="s">
        <v>254</v>
      </c>
      <c r="K59" s="156" t="s">
        <v>253</v>
      </c>
      <c r="L59" s="156" t="s">
        <v>252</v>
      </c>
      <c r="M59" s="60">
        <v>2</v>
      </c>
      <c r="N59" s="156" t="s">
        <v>251</v>
      </c>
      <c r="O59" s="156"/>
      <c r="P59" s="156" t="s">
        <v>250</v>
      </c>
      <c r="Q59" s="156" t="s">
        <v>249</v>
      </c>
      <c r="R59" s="60">
        <v>100</v>
      </c>
      <c r="S59" s="69">
        <v>43143</v>
      </c>
      <c r="T59" s="69">
        <v>43465</v>
      </c>
      <c r="U59" s="157">
        <f t="shared" si="6"/>
        <v>46</v>
      </c>
      <c r="V59" s="158">
        <f t="shared" si="7"/>
        <v>100</v>
      </c>
      <c r="W59" s="158">
        <f t="shared" si="8"/>
        <v>1</v>
      </c>
      <c r="X59" s="159">
        <f t="shared" si="9"/>
        <v>46</v>
      </c>
      <c r="Y59" s="158">
        <f t="shared" si="10"/>
        <v>46</v>
      </c>
      <c r="Z59" s="158">
        <f t="shared" si="11"/>
        <v>46</v>
      </c>
      <c r="AA59" s="62" t="s">
        <v>761</v>
      </c>
      <c r="AB59" s="62" t="s">
        <v>764</v>
      </c>
      <c r="AC59" s="60" t="s">
        <v>244</v>
      </c>
      <c r="AD59" s="60"/>
      <c r="AE59" s="113"/>
      <c r="AF59" s="113"/>
      <c r="AG59" s="113"/>
      <c r="AH59" s="113"/>
      <c r="AI59" s="113"/>
      <c r="AJ59" s="113"/>
      <c r="AK59" s="63" t="s">
        <v>847</v>
      </c>
      <c r="AL59" s="160">
        <v>100</v>
      </c>
      <c r="AM59" s="160" t="s">
        <v>838</v>
      </c>
      <c r="AN59" s="156" t="str">
        <f t="shared" si="13"/>
        <v>La DGC mediante correo electronico de fecha 15/01/19 informó que el día 10/04/18 socializó a todos los servidores, mediante correo electronico, presentación de la modificación de tres procedimientos del proceso Gestión recursos físicos, incluido el 126PA04-PR18 V 6.0 Celebración convenios de asociación, el cual fue actualizado el 24/01/18.</v>
      </c>
      <c r="AO59" s="63">
        <v>100</v>
      </c>
      <c r="AP59" s="63" t="s">
        <v>185</v>
      </c>
      <c r="AQ59" s="63" t="s">
        <v>520</v>
      </c>
      <c r="AR59" s="164">
        <v>5</v>
      </c>
      <c r="AS59" s="164">
        <v>1</v>
      </c>
    </row>
    <row r="60" spans="1:45" ht="81" customHeight="1" thickBot="1">
      <c r="A60" s="172">
        <v>52</v>
      </c>
      <c r="B60" s="109" t="s">
        <v>82</v>
      </c>
      <c r="C60" s="109" t="s">
        <v>184</v>
      </c>
      <c r="D60" s="109" t="s">
        <v>157</v>
      </c>
      <c r="E60" s="109" t="s">
        <v>773</v>
      </c>
      <c r="F60" s="109">
        <v>62</v>
      </c>
      <c r="G60" s="109" t="s">
        <v>169</v>
      </c>
      <c r="H60" s="163" t="s">
        <v>168</v>
      </c>
      <c r="I60" s="163" t="s">
        <v>192</v>
      </c>
      <c r="J60" s="109" t="s">
        <v>243</v>
      </c>
      <c r="K60" s="156" t="s">
        <v>248</v>
      </c>
      <c r="L60" s="156" t="s">
        <v>247</v>
      </c>
      <c r="M60" s="60">
        <v>1</v>
      </c>
      <c r="N60" s="156" t="s">
        <v>246</v>
      </c>
      <c r="O60" s="156"/>
      <c r="P60" s="156" t="s">
        <v>245</v>
      </c>
      <c r="Q60" s="156" t="s">
        <v>245</v>
      </c>
      <c r="R60" s="60">
        <v>100</v>
      </c>
      <c r="S60" s="69">
        <v>43143</v>
      </c>
      <c r="T60" s="69">
        <v>43465</v>
      </c>
      <c r="U60" s="157">
        <f t="shared" si="6"/>
        <v>46</v>
      </c>
      <c r="V60" s="158">
        <f t="shared" si="7"/>
        <v>100</v>
      </c>
      <c r="W60" s="158">
        <f t="shared" si="8"/>
        <v>1</v>
      </c>
      <c r="X60" s="159">
        <f t="shared" si="9"/>
        <v>46</v>
      </c>
      <c r="Y60" s="158">
        <f t="shared" si="10"/>
        <v>46</v>
      </c>
      <c r="Z60" s="158">
        <f t="shared" si="11"/>
        <v>46</v>
      </c>
      <c r="AA60" s="62" t="s">
        <v>761</v>
      </c>
      <c r="AB60" s="62" t="s">
        <v>764</v>
      </c>
      <c r="AC60" s="60" t="s">
        <v>244</v>
      </c>
      <c r="AD60" s="60"/>
      <c r="AE60" s="113"/>
      <c r="AF60" s="113"/>
      <c r="AG60" s="113"/>
      <c r="AH60" s="113"/>
      <c r="AI60" s="113"/>
      <c r="AJ60" s="113"/>
      <c r="AK60" s="63" t="s">
        <v>848</v>
      </c>
      <c r="AL60" s="160">
        <v>100</v>
      </c>
      <c r="AM60" s="160" t="s">
        <v>838</v>
      </c>
      <c r="AN60" s="156" t="str">
        <f t="shared" si="13"/>
        <v>La DGC reportó que para este hallazgo solicito modificacion del procedimiento 126PA04-PR37 Suscripción y legalización de contratos, solicitud que se encuentra en tramite y donde se incluyeron lineamientos cuando se presenta terminación anticipada de contratos. Se encuentra pendiente la modificación del Manua de supervición e inverventoria.</v>
      </c>
      <c r="AO60" s="63">
        <v>100</v>
      </c>
      <c r="AP60" s="63" t="s">
        <v>185</v>
      </c>
      <c r="AQ60" s="63" t="s">
        <v>520</v>
      </c>
      <c r="AR60" s="164">
        <v>5</v>
      </c>
      <c r="AS60" s="164">
        <v>1</v>
      </c>
    </row>
    <row r="61" spans="1:45" ht="81" customHeight="1" thickBot="1">
      <c r="A61" s="172">
        <v>53</v>
      </c>
      <c r="B61" s="109" t="s">
        <v>83</v>
      </c>
      <c r="C61" s="109" t="s">
        <v>184</v>
      </c>
      <c r="D61" s="109" t="s">
        <v>157</v>
      </c>
      <c r="E61" s="109" t="s">
        <v>773</v>
      </c>
      <c r="F61" s="109">
        <v>62</v>
      </c>
      <c r="G61" s="109" t="s">
        <v>169</v>
      </c>
      <c r="H61" s="109" t="s">
        <v>168</v>
      </c>
      <c r="I61" s="109" t="s">
        <v>192</v>
      </c>
      <c r="J61" s="109" t="s">
        <v>226</v>
      </c>
      <c r="K61" s="156" t="s">
        <v>225</v>
      </c>
      <c r="L61" s="156" t="s">
        <v>224</v>
      </c>
      <c r="M61" s="60">
        <v>1</v>
      </c>
      <c r="N61" s="156" t="s">
        <v>223</v>
      </c>
      <c r="O61" s="156"/>
      <c r="P61" s="156" t="s">
        <v>222</v>
      </c>
      <c r="Q61" s="156" t="s">
        <v>221</v>
      </c>
      <c r="R61" s="60">
        <v>100</v>
      </c>
      <c r="S61" s="69">
        <v>43143</v>
      </c>
      <c r="T61" s="69">
        <v>43465</v>
      </c>
      <c r="U61" s="157">
        <f t="shared" si="6"/>
        <v>46</v>
      </c>
      <c r="V61" s="158">
        <f t="shared" si="7"/>
        <v>100</v>
      </c>
      <c r="W61" s="158">
        <f t="shared" si="8"/>
        <v>1</v>
      </c>
      <c r="X61" s="159">
        <f t="shared" si="9"/>
        <v>46</v>
      </c>
      <c r="Y61" s="158">
        <f t="shared" si="10"/>
        <v>46</v>
      </c>
      <c r="Z61" s="158">
        <f t="shared" si="11"/>
        <v>46</v>
      </c>
      <c r="AA61" s="62" t="s">
        <v>761</v>
      </c>
      <c r="AB61" s="62" t="s">
        <v>767</v>
      </c>
      <c r="AC61" s="63" t="s">
        <v>724</v>
      </c>
      <c r="AD61" s="60"/>
      <c r="AE61" s="113"/>
      <c r="AF61" s="113"/>
      <c r="AG61" s="113"/>
      <c r="AH61" s="193"/>
      <c r="AI61" s="193"/>
      <c r="AJ61" s="113"/>
      <c r="AK61" s="63" t="s">
        <v>782</v>
      </c>
      <c r="AL61" s="160">
        <v>100</v>
      </c>
      <c r="AM61" s="160" t="s">
        <v>837</v>
      </c>
      <c r="AN61" s="166" t="s">
        <v>954</v>
      </c>
      <c r="AO61" s="63">
        <v>100</v>
      </c>
      <c r="AP61" s="63" t="s">
        <v>185</v>
      </c>
      <c r="AQ61" s="63" t="s">
        <v>520</v>
      </c>
      <c r="AR61" s="164">
        <v>5</v>
      </c>
      <c r="AS61" s="164">
        <v>1</v>
      </c>
    </row>
    <row r="62" spans="1:45" ht="81" customHeight="1" thickBot="1">
      <c r="A62" s="172">
        <v>54</v>
      </c>
      <c r="B62" s="109" t="s">
        <v>84</v>
      </c>
      <c r="C62" s="109" t="s">
        <v>184</v>
      </c>
      <c r="D62" s="109" t="s">
        <v>157</v>
      </c>
      <c r="E62" s="109" t="s">
        <v>773</v>
      </c>
      <c r="F62" s="109">
        <v>62</v>
      </c>
      <c r="G62" s="109" t="s">
        <v>169</v>
      </c>
      <c r="H62" s="109" t="s">
        <v>168</v>
      </c>
      <c r="I62" s="109" t="s">
        <v>192</v>
      </c>
      <c r="J62" s="109" t="s">
        <v>217</v>
      </c>
      <c r="K62" s="156" t="s">
        <v>216</v>
      </c>
      <c r="L62" s="156" t="s">
        <v>215</v>
      </c>
      <c r="M62" s="60">
        <v>1</v>
      </c>
      <c r="N62" s="156" t="s">
        <v>220</v>
      </c>
      <c r="O62" s="156"/>
      <c r="P62" s="156" t="s">
        <v>219</v>
      </c>
      <c r="Q62" s="156" t="s">
        <v>218</v>
      </c>
      <c r="R62" s="60">
        <v>100</v>
      </c>
      <c r="S62" s="69">
        <v>43143</v>
      </c>
      <c r="T62" s="69">
        <v>43465</v>
      </c>
      <c r="U62" s="157">
        <f t="shared" si="6"/>
        <v>46</v>
      </c>
      <c r="V62" s="158">
        <f t="shared" si="7"/>
        <v>100</v>
      </c>
      <c r="W62" s="158">
        <f t="shared" si="8"/>
        <v>1</v>
      </c>
      <c r="X62" s="159">
        <f t="shared" si="9"/>
        <v>46</v>
      </c>
      <c r="Y62" s="158">
        <f t="shared" si="10"/>
        <v>46</v>
      </c>
      <c r="Z62" s="158">
        <f t="shared" si="11"/>
        <v>46</v>
      </c>
      <c r="AA62" s="62" t="s">
        <v>761</v>
      </c>
      <c r="AB62" s="62" t="s">
        <v>767</v>
      </c>
      <c r="AC62" s="63" t="s">
        <v>734</v>
      </c>
      <c r="AD62" s="60"/>
      <c r="AE62" s="63"/>
      <c r="AF62" s="113"/>
      <c r="AG62" s="113"/>
      <c r="AH62" s="193"/>
      <c r="AI62" s="193"/>
      <c r="AJ62" s="113"/>
      <c r="AK62" s="63" t="s">
        <v>772</v>
      </c>
      <c r="AL62" s="160">
        <v>100</v>
      </c>
      <c r="AM62" s="160" t="s">
        <v>837</v>
      </c>
      <c r="AN62" s="167" t="s">
        <v>919</v>
      </c>
      <c r="AO62" s="63">
        <v>100</v>
      </c>
      <c r="AP62" s="63" t="s">
        <v>185</v>
      </c>
      <c r="AQ62" s="63" t="s">
        <v>520</v>
      </c>
      <c r="AR62" s="164">
        <v>5</v>
      </c>
      <c r="AS62" s="164">
        <v>1</v>
      </c>
    </row>
    <row r="63" spans="1:45" ht="81" customHeight="1" thickBot="1">
      <c r="A63" s="172">
        <v>55</v>
      </c>
      <c r="B63" s="109" t="s">
        <v>85</v>
      </c>
      <c r="C63" s="109" t="s">
        <v>184</v>
      </c>
      <c r="D63" s="109" t="s">
        <v>157</v>
      </c>
      <c r="E63" s="109" t="s">
        <v>773</v>
      </c>
      <c r="F63" s="109">
        <v>62</v>
      </c>
      <c r="G63" s="109" t="s">
        <v>169</v>
      </c>
      <c r="H63" s="109" t="s">
        <v>168</v>
      </c>
      <c r="I63" s="109" t="s">
        <v>192</v>
      </c>
      <c r="J63" s="109" t="s">
        <v>217</v>
      </c>
      <c r="K63" s="156" t="s">
        <v>216</v>
      </c>
      <c r="L63" s="156" t="s">
        <v>215</v>
      </c>
      <c r="M63" s="60">
        <v>2</v>
      </c>
      <c r="N63" s="156" t="s">
        <v>214</v>
      </c>
      <c r="O63" s="156"/>
      <c r="P63" s="156" t="s">
        <v>213</v>
      </c>
      <c r="Q63" s="156" t="s">
        <v>212</v>
      </c>
      <c r="R63" s="60">
        <v>100</v>
      </c>
      <c r="S63" s="69">
        <v>43160</v>
      </c>
      <c r="T63" s="69">
        <v>43465</v>
      </c>
      <c r="U63" s="157">
        <f t="shared" si="6"/>
        <v>43.571428571428569</v>
      </c>
      <c r="V63" s="158">
        <f t="shared" si="7"/>
        <v>100</v>
      </c>
      <c r="W63" s="158">
        <f t="shared" si="8"/>
        <v>1</v>
      </c>
      <c r="X63" s="159">
        <f t="shared" si="9"/>
        <v>43.571428571428569</v>
      </c>
      <c r="Y63" s="158">
        <f t="shared" si="10"/>
        <v>43.571428571428569</v>
      </c>
      <c r="Z63" s="158">
        <f t="shared" si="11"/>
        <v>43.571428571428569</v>
      </c>
      <c r="AA63" s="62" t="s">
        <v>761</v>
      </c>
      <c r="AB63" s="62" t="s">
        <v>767</v>
      </c>
      <c r="AC63" s="63" t="s">
        <v>734</v>
      </c>
      <c r="AD63" s="60"/>
      <c r="AE63" s="113"/>
      <c r="AF63" s="113"/>
      <c r="AG63" s="113"/>
      <c r="AH63" s="113"/>
      <c r="AI63" s="193"/>
      <c r="AJ63" s="113"/>
      <c r="AK63" s="63" t="s">
        <v>772</v>
      </c>
      <c r="AL63" s="160">
        <v>100</v>
      </c>
      <c r="AM63" s="160" t="s">
        <v>837</v>
      </c>
      <c r="AN63" s="167" t="s">
        <v>955</v>
      </c>
      <c r="AO63" s="63">
        <v>100</v>
      </c>
      <c r="AP63" s="63" t="s">
        <v>185</v>
      </c>
      <c r="AQ63" s="63" t="s">
        <v>520</v>
      </c>
      <c r="AR63" s="164">
        <v>5</v>
      </c>
      <c r="AS63" s="164">
        <v>1</v>
      </c>
    </row>
    <row r="64" spans="1:45" ht="81" customHeight="1" thickBot="1">
      <c r="A64" s="172">
        <v>56</v>
      </c>
      <c r="B64" s="109" t="s">
        <v>86</v>
      </c>
      <c r="C64" s="109" t="s">
        <v>184</v>
      </c>
      <c r="D64" s="109" t="s">
        <v>157</v>
      </c>
      <c r="E64" s="109" t="s">
        <v>773</v>
      </c>
      <c r="F64" s="109">
        <v>62</v>
      </c>
      <c r="G64" s="109" t="s">
        <v>169</v>
      </c>
      <c r="H64" s="109" t="s">
        <v>168</v>
      </c>
      <c r="I64" s="109" t="s">
        <v>192</v>
      </c>
      <c r="J64" s="109" t="s">
        <v>206</v>
      </c>
      <c r="K64" s="156" t="s">
        <v>211</v>
      </c>
      <c r="L64" s="156" t="s">
        <v>210</v>
      </c>
      <c r="M64" s="60">
        <v>1</v>
      </c>
      <c r="N64" s="156" t="s">
        <v>209</v>
      </c>
      <c r="O64" s="156"/>
      <c r="P64" s="156" t="s">
        <v>208</v>
      </c>
      <c r="Q64" s="156" t="s">
        <v>207</v>
      </c>
      <c r="R64" s="60">
        <v>100</v>
      </c>
      <c r="S64" s="69">
        <v>43143</v>
      </c>
      <c r="T64" s="69">
        <v>43465</v>
      </c>
      <c r="U64" s="157">
        <f t="shared" si="6"/>
        <v>46</v>
      </c>
      <c r="V64" s="158">
        <f t="shared" si="7"/>
        <v>100</v>
      </c>
      <c r="W64" s="158">
        <f t="shared" si="8"/>
        <v>1</v>
      </c>
      <c r="X64" s="159">
        <f t="shared" si="9"/>
        <v>46</v>
      </c>
      <c r="Y64" s="158">
        <f t="shared" si="10"/>
        <v>46</v>
      </c>
      <c r="Z64" s="158">
        <f t="shared" si="11"/>
        <v>46</v>
      </c>
      <c r="AA64" s="62" t="s">
        <v>761</v>
      </c>
      <c r="AB64" s="62" t="s">
        <v>767</v>
      </c>
      <c r="AC64" s="63" t="s">
        <v>724</v>
      </c>
      <c r="AD64" s="60"/>
      <c r="AE64" s="113"/>
      <c r="AF64" s="113"/>
      <c r="AG64" s="113"/>
      <c r="AH64" s="113"/>
      <c r="AI64" s="113"/>
      <c r="AJ64" s="113"/>
      <c r="AK64" s="63" t="s">
        <v>782</v>
      </c>
      <c r="AL64" s="160">
        <v>100</v>
      </c>
      <c r="AM64" s="160" t="s">
        <v>837</v>
      </c>
      <c r="AN64" s="166" t="s">
        <v>882</v>
      </c>
      <c r="AO64" s="63">
        <v>100</v>
      </c>
      <c r="AP64" s="63" t="s">
        <v>185</v>
      </c>
      <c r="AQ64" s="63" t="s">
        <v>520</v>
      </c>
      <c r="AR64" s="164">
        <v>5</v>
      </c>
      <c r="AS64" s="164">
        <v>1</v>
      </c>
    </row>
    <row r="65" spans="1:45" ht="81" customHeight="1" thickBot="1">
      <c r="A65" s="172">
        <v>57</v>
      </c>
      <c r="B65" s="109" t="s">
        <v>87</v>
      </c>
      <c r="C65" s="109" t="s">
        <v>184</v>
      </c>
      <c r="D65" s="109" t="s">
        <v>157</v>
      </c>
      <c r="E65" s="109" t="s">
        <v>773</v>
      </c>
      <c r="F65" s="109">
        <v>62</v>
      </c>
      <c r="G65" s="109" t="s">
        <v>169</v>
      </c>
      <c r="H65" s="109" t="s">
        <v>176</v>
      </c>
      <c r="I65" s="109" t="s">
        <v>183</v>
      </c>
      <c r="J65" s="109" t="s">
        <v>166</v>
      </c>
      <c r="K65" s="156" t="s">
        <v>182</v>
      </c>
      <c r="L65" s="156" t="s">
        <v>181</v>
      </c>
      <c r="M65" s="60">
        <v>1</v>
      </c>
      <c r="N65" s="156" t="s">
        <v>180</v>
      </c>
      <c r="O65" s="156"/>
      <c r="P65" s="156" t="s">
        <v>179</v>
      </c>
      <c r="Q65" s="156" t="s">
        <v>178</v>
      </c>
      <c r="R65" s="60">
        <v>100</v>
      </c>
      <c r="S65" s="69">
        <v>43143</v>
      </c>
      <c r="T65" s="69">
        <v>43465</v>
      </c>
      <c r="U65" s="157">
        <f t="shared" si="6"/>
        <v>46</v>
      </c>
      <c r="V65" s="158">
        <f t="shared" si="7"/>
        <v>86</v>
      </c>
      <c r="W65" s="158">
        <f t="shared" si="8"/>
        <v>0.86</v>
      </c>
      <c r="X65" s="159">
        <f t="shared" si="9"/>
        <v>39.56</v>
      </c>
      <c r="Y65" s="158">
        <f t="shared" si="10"/>
        <v>39.56</v>
      </c>
      <c r="Z65" s="158">
        <f t="shared" si="11"/>
        <v>46</v>
      </c>
      <c r="AA65" s="62" t="s">
        <v>761</v>
      </c>
      <c r="AB65" s="62" t="s">
        <v>767</v>
      </c>
      <c r="AC65" s="63" t="s">
        <v>724</v>
      </c>
      <c r="AD65" s="60"/>
      <c r="AE65" s="113"/>
      <c r="AF65" s="113"/>
      <c r="AG65" s="113"/>
      <c r="AH65" s="113"/>
      <c r="AI65" s="113"/>
      <c r="AJ65" s="113"/>
      <c r="AK65" s="63" t="s">
        <v>772</v>
      </c>
      <c r="AL65" s="160">
        <v>86</v>
      </c>
      <c r="AM65" s="160" t="s">
        <v>837</v>
      </c>
      <c r="AN65" s="166" t="s">
        <v>883</v>
      </c>
      <c r="AO65" s="63">
        <v>86</v>
      </c>
      <c r="AP65" s="63" t="s">
        <v>149</v>
      </c>
      <c r="AQ65" s="63" t="s">
        <v>520</v>
      </c>
      <c r="AR65" s="164">
        <v>5</v>
      </c>
      <c r="AS65" s="164">
        <v>1</v>
      </c>
    </row>
    <row r="66" spans="1:45" ht="81" customHeight="1" thickBot="1">
      <c r="A66" s="172">
        <v>58</v>
      </c>
      <c r="B66" s="109" t="s">
        <v>88</v>
      </c>
      <c r="C66" s="109" t="s">
        <v>160</v>
      </c>
      <c r="D66" s="109" t="s">
        <v>157</v>
      </c>
      <c r="E66" s="109" t="s">
        <v>773</v>
      </c>
      <c r="F66" s="109">
        <v>57</v>
      </c>
      <c r="G66" s="109" t="s">
        <v>169</v>
      </c>
      <c r="H66" s="109" t="s">
        <v>168</v>
      </c>
      <c r="I66" s="109" t="s">
        <v>167</v>
      </c>
      <c r="J66" s="109" t="s">
        <v>166</v>
      </c>
      <c r="K66" s="155" t="s">
        <v>165</v>
      </c>
      <c r="L66" s="155" t="s">
        <v>164</v>
      </c>
      <c r="M66" s="137">
        <v>1</v>
      </c>
      <c r="N66" s="155" t="s">
        <v>163</v>
      </c>
      <c r="O66" s="155"/>
      <c r="P66" s="155" t="s">
        <v>162</v>
      </c>
      <c r="Q66" s="155" t="s">
        <v>161</v>
      </c>
      <c r="R66" s="60">
        <v>1</v>
      </c>
      <c r="S66" s="69">
        <v>43061</v>
      </c>
      <c r="T66" s="138">
        <v>43425</v>
      </c>
      <c r="U66" s="157">
        <f t="shared" si="6"/>
        <v>52</v>
      </c>
      <c r="V66" s="158">
        <f t="shared" si="7"/>
        <v>100</v>
      </c>
      <c r="W66" s="158">
        <f t="shared" si="8"/>
        <v>1</v>
      </c>
      <c r="X66" s="159">
        <f t="shared" si="9"/>
        <v>52</v>
      </c>
      <c r="Y66" s="158">
        <f t="shared" si="10"/>
        <v>52</v>
      </c>
      <c r="Z66" s="158">
        <f t="shared" si="11"/>
        <v>52</v>
      </c>
      <c r="AA66" s="62" t="s">
        <v>761</v>
      </c>
      <c r="AB66" s="62" t="s">
        <v>763</v>
      </c>
      <c r="AC66" s="63" t="s">
        <v>735</v>
      </c>
      <c r="AD66" s="60"/>
      <c r="AE66" s="113"/>
      <c r="AF66" s="113"/>
      <c r="AG66" s="113"/>
      <c r="AH66" s="113"/>
      <c r="AI66" s="113"/>
      <c r="AJ66" s="113"/>
      <c r="AK66" s="63" t="s">
        <v>782</v>
      </c>
      <c r="AL66" s="160">
        <v>100</v>
      </c>
      <c r="AM66" s="160" t="s">
        <v>836</v>
      </c>
      <c r="AN66" s="155" t="s">
        <v>907</v>
      </c>
      <c r="AO66" s="63">
        <v>100</v>
      </c>
      <c r="AP66" s="63" t="s">
        <v>185</v>
      </c>
      <c r="AQ66" s="63" t="s">
        <v>520</v>
      </c>
      <c r="AR66" s="164">
        <v>5</v>
      </c>
      <c r="AS66" s="164">
        <v>1</v>
      </c>
    </row>
    <row r="67" spans="1:45" ht="81" customHeight="1" thickBot="1">
      <c r="A67" s="172">
        <v>59</v>
      </c>
      <c r="B67" s="109" t="s">
        <v>89</v>
      </c>
      <c r="C67" s="205">
        <v>43361</v>
      </c>
      <c r="D67" s="109" t="s">
        <v>157</v>
      </c>
      <c r="E67" s="109" t="s">
        <v>541</v>
      </c>
      <c r="F67" s="109">
        <v>54</v>
      </c>
      <c r="G67" s="109" t="s">
        <v>401</v>
      </c>
      <c r="H67" s="163" t="s">
        <v>739</v>
      </c>
      <c r="I67" s="163" t="s">
        <v>738</v>
      </c>
      <c r="J67" s="109" t="s">
        <v>529</v>
      </c>
      <c r="K67" s="156" t="s">
        <v>740</v>
      </c>
      <c r="L67" s="156" t="s">
        <v>542</v>
      </c>
      <c r="M67" s="60">
        <v>1</v>
      </c>
      <c r="N67" s="156" t="s">
        <v>543</v>
      </c>
      <c r="O67" s="156"/>
      <c r="P67" s="156" t="s">
        <v>544</v>
      </c>
      <c r="Q67" s="156" t="s">
        <v>545</v>
      </c>
      <c r="R67" s="60">
        <v>1</v>
      </c>
      <c r="S67" s="69">
        <v>43374</v>
      </c>
      <c r="T67" s="69">
        <v>43725</v>
      </c>
      <c r="U67" s="157">
        <f t="shared" si="6"/>
        <v>50.142857142857146</v>
      </c>
      <c r="V67" s="158">
        <f t="shared" si="7"/>
        <v>0</v>
      </c>
      <c r="W67" s="158">
        <f t="shared" si="8"/>
        <v>0</v>
      </c>
      <c r="X67" s="159">
        <f t="shared" si="9"/>
        <v>0</v>
      </c>
      <c r="Y67" s="158">
        <f t="shared" si="10"/>
        <v>0</v>
      </c>
      <c r="Z67" s="158">
        <f t="shared" si="11"/>
        <v>0</v>
      </c>
      <c r="AA67" s="62" t="s">
        <v>761</v>
      </c>
      <c r="AB67" s="62" t="s">
        <v>764</v>
      </c>
      <c r="AC67" s="63" t="s">
        <v>726</v>
      </c>
      <c r="AD67" s="60"/>
      <c r="AE67" s="113"/>
      <c r="AF67" s="113"/>
      <c r="AG67" s="113"/>
      <c r="AH67" s="113"/>
      <c r="AI67" s="113"/>
      <c r="AJ67" s="113"/>
      <c r="AK67" s="63"/>
      <c r="AL67" s="160">
        <v>0</v>
      </c>
      <c r="AM67" s="160" t="s">
        <v>838</v>
      </c>
      <c r="AN67" s="156" t="s">
        <v>931</v>
      </c>
      <c r="AO67" s="63">
        <v>0</v>
      </c>
      <c r="AP67" s="63" t="s">
        <v>159</v>
      </c>
      <c r="AQ67" s="63" t="s">
        <v>520</v>
      </c>
      <c r="AR67" s="164"/>
      <c r="AS67" s="164"/>
    </row>
    <row r="68" spans="1:45" ht="81" customHeight="1" thickBot="1">
      <c r="A68" s="172">
        <v>60</v>
      </c>
      <c r="B68" s="109" t="s">
        <v>90</v>
      </c>
      <c r="C68" s="205">
        <v>43361</v>
      </c>
      <c r="D68" s="109" t="s">
        <v>157</v>
      </c>
      <c r="E68" s="109" t="s">
        <v>541</v>
      </c>
      <c r="F68" s="109">
        <v>54</v>
      </c>
      <c r="G68" s="109" t="s">
        <v>401</v>
      </c>
      <c r="H68" s="163" t="s">
        <v>739</v>
      </c>
      <c r="I68" s="163" t="s">
        <v>738</v>
      </c>
      <c r="J68" s="109" t="s">
        <v>529</v>
      </c>
      <c r="K68" s="156" t="s">
        <v>740</v>
      </c>
      <c r="L68" s="156" t="s">
        <v>542</v>
      </c>
      <c r="M68" s="60">
        <v>2</v>
      </c>
      <c r="N68" s="156" t="s">
        <v>546</v>
      </c>
      <c r="O68" s="156"/>
      <c r="P68" s="156" t="s">
        <v>547</v>
      </c>
      <c r="Q68" s="156" t="s">
        <v>548</v>
      </c>
      <c r="R68" s="60">
        <v>4</v>
      </c>
      <c r="S68" s="69">
        <v>43374</v>
      </c>
      <c r="T68" s="69">
        <v>43725</v>
      </c>
      <c r="U68" s="157">
        <f t="shared" si="6"/>
        <v>50.142857142857146</v>
      </c>
      <c r="V68" s="158">
        <f t="shared" si="7"/>
        <v>0</v>
      </c>
      <c r="W68" s="158">
        <f t="shared" si="8"/>
        <v>0</v>
      </c>
      <c r="X68" s="159">
        <f t="shared" si="9"/>
        <v>0</v>
      </c>
      <c r="Y68" s="158">
        <f t="shared" si="10"/>
        <v>0</v>
      </c>
      <c r="Z68" s="158">
        <f t="shared" si="11"/>
        <v>0</v>
      </c>
      <c r="AA68" s="62" t="s">
        <v>761</v>
      </c>
      <c r="AB68" s="62" t="s">
        <v>764</v>
      </c>
      <c r="AC68" s="63" t="s">
        <v>726</v>
      </c>
      <c r="AD68" s="60"/>
      <c r="AE68" s="113"/>
      <c r="AF68" s="113"/>
      <c r="AG68" s="113"/>
      <c r="AH68" s="113"/>
      <c r="AI68" s="113"/>
      <c r="AJ68" s="113"/>
      <c r="AK68" s="63"/>
      <c r="AL68" s="160">
        <v>0</v>
      </c>
      <c r="AM68" s="160" t="s">
        <v>838</v>
      </c>
      <c r="AN68" s="156" t="s">
        <v>931</v>
      </c>
      <c r="AO68" s="63">
        <v>0</v>
      </c>
      <c r="AP68" s="63" t="s">
        <v>159</v>
      </c>
      <c r="AQ68" s="63" t="s">
        <v>520</v>
      </c>
      <c r="AR68" s="164"/>
      <c r="AS68" s="164"/>
    </row>
    <row r="69" spans="1:45" ht="81" customHeight="1" thickBot="1">
      <c r="A69" s="172">
        <v>61</v>
      </c>
      <c r="B69" s="109" t="s">
        <v>91</v>
      </c>
      <c r="C69" s="205">
        <v>43361</v>
      </c>
      <c r="D69" s="109" t="s">
        <v>157</v>
      </c>
      <c r="E69" s="109" t="s">
        <v>541</v>
      </c>
      <c r="F69" s="109">
        <v>54</v>
      </c>
      <c r="G69" s="109" t="s">
        <v>401</v>
      </c>
      <c r="H69" s="163" t="s">
        <v>739</v>
      </c>
      <c r="I69" s="163" t="s">
        <v>738</v>
      </c>
      <c r="J69" s="109" t="s">
        <v>531</v>
      </c>
      <c r="K69" s="156" t="s">
        <v>745</v>
      </c>
      <c r="L69" s="156" t="s">
        <v>549</v>
      </c>
      <c r="M69" s="60">
        <v>1</v>
      </c>
      <c r="N69" s="156" t="s">
        <v>550</v>
      </c>
      <c r="O69" s="156"/>
      <c r="P69" s="156" t="s">
        <v>551</v>
      </c>
      <c r="Q69" s="156" t="s">
        <v>552</v>
      </c>
      <c r="R69" s="60">
        <v>1</v>
      </c>
      <c r="S69" s="69">
        <v>43374</v>
      </c>
      <c r="T69" s="69">
        <v>43725</v>
      </c>
      <c r="U69" s="157">
        <f t="shared" si="6"/>
        <v>50.142857142857146</v>
      </c>
      <c r="V69" s="158">
        <f t="shared" si="7"/>
        <v>0</v>
      </c>
      <c r="W69" s="158">
        <f t="shared" si="8"/>
        <v>0</v>
      </c>
      <c r="X69" s="159">
        <f t="shared" si="9"/>
        <v>0</v>
      </c>
      <c r="Y69" s="158">
        <f t="shared" si="10"/>
        <v>0</v>
      </c>
      <c r="Z69" s="158">
        <f t="shared" si="11"/>
        <v>0</v>
      </c>
      <c r="AA69" s="62" t="s">
        <v>761</v>
      </c>
      <c r="AB69" s="62" t="s">
        <v>764</v>
      </c>
      <c r="AC69" s="63" t="s">
        <v>725</v>
      </c>
      <c r="AD69" s="60"/>
      <c r="AE69" s="113"/>
      <c r="AF69" s="113"/>
      <c r="AG69" s="113"/>
      <c r="AH69" s="113"/>
      <c r="AI69" s="113"/>
      <c r="AJ69" s="113"/>
      <c r="AK69" s="63" t="s">
        <v>782</v>
      </c>
      <c r="AL69" s="160">
        <v>0</v>
      </c>
      <c r="AM69" s="160" t="s">
        <v>838</v>
      </c>
      <c r="AN69" s="156" t="s">
        <v>932</v>
      </c>
      <c r="AO69" s="63">
        <v>0</v>
      </c>
      <c r="AP69" s="63" t="s">
        <v>159</v>
      </c>
      <c r="AQ69" s="63" t="s">
        <v>520</v>
      </c>
      <c r="AR69" s="164"/>
      <c r="AS69" s="164"/>
    </row>
    <row r="70" spans="1:45" ht="81" customHeight="1" thickBot="1">
      <c r="A70" s="172">
        <v>62</v>
      </c>
      <c r="B70" s="109" t="s">
        <v>92</v>
      </c>
      <c r="C70" s="205">
        <v>43361</v>
      </c>
      <c r="D70" s="109" t="s">
        <v>157</v>
      </c>
      <c r="E70" s="109" t="s">
        <v>541</v>
      </c>
      <c r="F70" s="109">
        <v>54</v>
      </c>
      <c r="G70" s="109" t="s">
        <v>401</v>
      </c>
      <c r="H70" s="163" t="s">
        <v>739</v>
      </c>
      <c r="I70" s="163" t="s">
        <v>738</v>
      </c>
      <c r="J70" s="109" t="s">
        <v>532</v>
      </c>
      <c r="K70" s="156" t="s">
        <v>746</v>
      </c>
      <c r="L70" s="156" t="s">
        <v>553</v>
      </c>
      <c r="M70" s="60">
        <v>1</v>
      </c>
      <c r="N70" s="156" t="s">
        <v>554</v>
      </c>
      <c r="O70" s="156"/>
      <c r="P70" s="156" t="s">
        <v>555</v>
      </c>
      <c r="Q70" s="156" t="s">
        <v>556</v>
      </c>
      <c r="R70" s="60">
        <v>1</v>
      </c>
      <c r="S70" s="69">
        <v>43374</v>
      </c>
      <c r="T70" s="69">
        <v>43725</v>
      </c>
      <c r="U70" s="157">
        <f t="shared" si="6"/>
        <v>50.142857142857146</v>
      </c>
      <c r="V70" s="158">
        <f t="shared" si="7"/>
        <v>0</v>
      </c>
      <c r="W70" s="158">
        <f t="shared" si="8"/>
        <v>0</v>
      </c>
      <c r="X70" s="159">
        <f t="shared" si="9"/>
        <v>0</v>
      </c>
      <c r="Y70" s="158">
        <f t="shared" si="10"/>
        <v>0</v>
      </c>
      <c r="Z70" s="158">
        <f t="shared" si="11"/>
        <v>0</v>
      </c>
      <c r="AA70" s="62" t="s">
        <v>761</v>
      </c>
      <c r="AB70" s="62" t="s">
        <v>764</v>
      </c>
      <c r="AC70" s="63" t="s">
        <v>725</v>
      </c>
      <c r="AD70" s="60"/>
      <c r="AE70" s="113"/>
      <c r="AF70" s="113"/>
      <c r="AG70" s="113"/>
      <c r="AH70" s="113"/>
      <c r="AI70" s="113"/>
      <c r="AJ70" s="113"/>
      <c r="AK70" s="63" t="s">
        <v>782</v>
      </c>
      <c r="AL70" s="160">
        <v>0</v>
      </c>
      <c r="AM70" s="160" t="s">
        <v>838</v>
      </c>
      <c r="AN70" s="156" t="s">
        <v>932</v>
      </c>
      <c r="AO70" s="63">
        <v>0</v>
      </c>
      <c r="AP70" s="63" t="s">
        <v>159</v>
      </c>
      <c r="AQ70" s="63" t="s">
        <v>520</v>
      </c>
      <c r="AR70" s="164"/>
      <c r="AS70" s="164"/>
    </row>
    <row r="71" spans="1:45" ht="81" customHeight="1" thickBot="1">
      <c r="A71" s="172">
        <v>63</v>
      </c>
      <c r="B71" s="109" t="s">
        <v>93</v>
      </c>
      <c r="C71" s="205">
        <v>43361</v>
      </c>
      <c r="D71" s="109" t="s">
        <v>157</v>
      </c>
      <c r="E71" s="109" t="s">
        <v>541</v>
      </c>
      <c r="F71" s="109">
        <v>54</v>
      </c>
      <c r="G71" s="109" t="s">
        <v>401</v>
      </c>
      <c r="H71" s="163" t="s">
        <v>739</v>
      </c>
      <c r="I71" s="163" t="s">
        <v>738</v>
      </c>
      <c r="J71" s="109" t="s">
        <v>532</v>
      </c>
      <c r="K71" s="156" t="s">
        <v>746</v>
      </c>
      <c r="L71" s="156" t="s">
        <v>553</v>
      </c>
      <c r="M71" s="60">
        <v>2</v>
      </c>
      <c r="N71" s="156" t="s">
        <v>557</v>
      </c>
      <c r="O71" s="156"/>
      <c r="P71" s="156" t="s">
        <v>558</v>
      </c>
      <c r="Q71" s="156" t="s">
        <v>559</v>
      </c>
      <c r="R71" s="60">
        <v>1</v>
      </c>
      <c r="S71" s="69">
        <v>43374</v>
      </c>
      <c r="T71" s="69">
        <v>43725</v>
      </c>
      <c r="U71" s="157">
        <f t="shared" si="6"/>
        <v>50.142857142857146</v>
      </c>
      <c r="V71" s="158">
        <f t="shared" si="7"/>
        <v>0</v>
      </c>
      <c r="W71" s="158">
        <f t="shared" si="8"/>
        <v>0</v>
      </c>
      <c r="X71" s="159">
        <f t="shared" si="9"/>
        <v>0</v>
      </c>
      <c r="Y71" s="158">
        <f t="shared" si="10"/>
        <v>0</v>
      </c>
      <c r="Z71" s="158">
        <f t="shared" si="11"/>
        <v>0</v>
      </c>
      <c r="AA71" s="62" t="s">
        <v>761</v>
      </c>
      <c r="AB71" s="62" t="s">
        <v>764</v>
      </c>
      <c r="AC71" s="63" t="s">
        <v>725</v>
      </c>
      <c r="AD71" s="60"/>
      <c r="AE71" s="113"/>
      <c r="AF71" s="113"/>
      <c r="AG71" s="113"/>
      <c r="AH71" s="113"/>
      <c r="AI71" s="113"/>
      <c r="AJ71" s="113"/>
      <c r="AK71" s="63" t="s">
        <v>782</v>
      </c>
      <c r="AL71" s="160">
        <v>0</v>
      </c>
      <c r="AM71" s="160" t="s">
        <v>838</v>
      </c>
      <c r="AN71" s="156" t="s">
        <v>932</v>
      </c>
      <c r="AO71" s="63">
        <v>0</v>
      </c>
      <c r="AP71" s="63" t="s">
        <v>159</v>
      </c>
      <c r="AQ71" s="63" t="s">
        <v>520</v>
      </c>
      <c r="AR71" s="164"/>
      <c r="AS71" s="164"/>
    </row>
    <row r="72" spans="1:45" ht="81" customHeight="1" thickBot="1">
      <c r="A72" s="172">
        <v>64</v>
      </c>
      <c r="B72" s="109" t="s">
        <v>94</v>
      </c>
      <c r="C72" s="205">
        <v>43361</v>
      </c>
      <c r="D72" s="109" t="s">
        <v>157</v>
      </c>
      <c r="E72" s="109" t="s">
        <v>541</v>
      </c>
      <c r="F72" s="109">
        <v>54</v>
      </c>
      <c r="G72" s="109" t="s">
        <v>401</v>
      </c>
      <c r="H72" s="163" t="s">
        <v>739</v>
      </c>
      <c r="I72" s="163" t="s">
        <v>738</v>
      </c>
      <c r="J72" s="109" t="s">
        <v>532</v>
      </c>
      <c r="K72" s="156" t="s">
        <v>746</v>
      </c>
      <c r="L72" s="156" t="s">
        <v>553</v>
      </c>
      <c r="M72" s="60">
        <v>3</v>
      </c>
      <c r="N72" s="156" t="s">
        <v>560</v>
      </c>
      <c r="O72" s="156"/>
      <c r="P72" s="156" t="s">
        <v>561</v>
      </c>
      <c r="Q72" s="156" t="s">
        <v>561</v>
      </c>
      <c r="R72" s="60">
        <v>1</v>
      </c>
      <c r="S72" s="69">
        <v>43374</v>
      </c>
      <c r="T72" s="69">
        <v>43725</v>
      </c>
      <c r="U72" s="157">
        <f t="shared" si="6"/>
        <v>50.142857142857146</v>
      </c>
      <c r="V72" s="158">
        <f t="shared" si="7"/>
        <v>0</v>
      </c>
      <c r="W72" s="158">
        <f t="shared" si="8"/>
        <v>0</v>
      </c>
      <c r="X72" s="159">
        <f t="shared" si="9"/>
        <v>0</v>
      </c>
      <c r="Y72" s="158">
        <f t="shared" si="10"/>
        <v>0</v>
      </c>
      <c r="Z72" s="158">
        <f t="shared" si="11"/>
        <v>0</v>
      </c>
      <c r="AA72" s="62" t="s">
        <v>761</v>
      </c>
      <c r="AB72" s="62" t="s">
        <v>764</v>
      </c>
      <c r="AC72" s="63" t="s">
        <v>725</v>
      </c>
      <c r="AD72" s="60"/>
      <c r="AE72" s="113"/>
      <c r="AF72" s="113"/>
      <c r="AG72" s="113"/>
      <c r="AH72" s="113"/>
      <c r="AI72" s="113"/>
      <c r="AJ72" s="113"/>
      <c r="AK72" s="63" t="s">
        <v>782</v>
      </c>
      <c r="AL72" s="160">
        <v>0</v>
      </c>
      <c r="AM72" s="160" t="s">
        <v>838</v>
      </c>
      <c r="AN72" s="156" t="s">
        <v>932</v>
      </c>
      <c r="AO72" s="63">
        <v>0</v>
      </c>
      <c r="AP72" s="63" t="s">
        <v>159</v>
      </c>
      <c r="AQ72" s="63" t="s">
        <v>520</v>
      </c>
      <c r="AR72" s="164"/>
      <c r="AS72" s="164"/>
    </row>
    <row r="73" spans="1:45" ht="81" customHeight="1" thickBot="1">
      <c r="A73" s="172">
        <v>65</v>
      </c>
      <c r="B73" s="109" t="s">
        <v>95</v>
      </c>
      <c r="C73" s="205">
        <v>43361</v>
      </c>
      <c r="D73" s="109" t="s">
        <v>157</v>
      </c>
      <c r="E73" s="109" t="s">
        <v>541</v>
      </c>
      <c r="F73" s="109">
        <v>54</v>
      </c>
      <c r="G73" s="109" t="s">
        <v>401</v>
      </c>
      <c r="H73" s="163" t="s">
        <v>739</v>
      </c>
      <c r="I73" s="163" t="s">
        <v>167</v>
      </c>
      <c r="J73" s="109" t="s">
        <v>562</v>
      </c>
      <c r="K73" s="156" t="s">
        <v>743</v>
      </c>
      <c r="L73" s="156" t="s">
        <v>563</v>
      </c>
      <c r="M73" s="60">
        <v>1</v>
      </c>
      <c r="N73" s="156" t="s">
        <v>564</v>
      </c>
      <c r="O73" s="156"/>
      <c r="P73" s="156" t="s">
        <v>565</v>
      </c>
      <c r="Q73" s="156" t="s">
        <v>565</v>
      </c>
      <c r="R73" s="60">
        <v>1</v>
      </c>
      <c r="S73" s="69">
        <v>43374</v>
      </c>
      <c r="T73" s="69">
        <v>43725</v>
      </c>
      <c r="U73" s="157">
        <f t="shared" ref="U73:U90" si="14">DATEDIF(S73,T73,"D")/7</f>
        <v>50.142857142857146</v>
      </c>
      <c r="V73" s="158">
        <f t="shared" ref="V73:V90" si="15">+AL73</f>
        <v>100</v>
      </c>
      <c r="W73" s="158">
        <f t="shared" ref="W73:W90" si="16">IF(R73=0,0,IF(V73/R73&gt;1,1,V73/R73))</f>
        <v>1</v>
      </c>
      <c r="X73" s="159">
        <f t="shared" ref="X73:X90" si="17">U73*W73</f>
        <v>50.142857142857146</v>
      </c>
      <c r="Y73" s="158">
        <f t="shared" ref="Y73:Y90" si="18">IF(T73&lt;=$Y$4,X73,0)</f>
        <v>0</v>
      </c>
      <c r="Z73" s="158">
        <f t="shared" ref="Z73:Z90" si="19">IF($Y$4&gt;=T73,U73,0)</f>
        <v>0</v>
      </c>
      <c r="AA73" s="62" t="s">
        <v>761</v>
      </c>
      <c r="AB73" s="62" t="s">
        <v>1007</v>
      </c>
      <c r="AC73" s="168" t="s">
        <v>832</v>
      </c>
      <c r="AD73" s="60"/>
      <c r="AE73" s="113"/>
      <c r="AF73" s="113"/>
      <c r="AG73" s="113"/>
      <c r="AH73" s="113"/>
      <c r="AI73" s="113"/>
      <c r="AJ73" s="113"/>
      <c r="AK73" s="63" t="s">
        <v>875</v>
      </c>
      <c r="AL73" s="160">
        <v>100</v>
      </c>
      <c r="AM73" s="160" t="s">
        <v>835</v>
      </c>
      <c r="AN73" s="156" t="s">
        <v>956</v>
      </c>
      <c r="AO73" s="63">
        <v>100</v>
      </c>
      <c r="AP73" s="63" t="s">
        <v>185</v>
      </c>
      <c r="AQ73" s="63" t="s">
        <v>520</v>
      </c>
      <c r="AR73" s="164"/>
      <c r="AS73" s="164"/>
    </row>
    <row r="74" spans="1:45" ht="81" customHeight="1" thickBot="1">
      <c r="A74" s="172">
        <v>66</v>
      </c>
      <c r="B74" s="109" t="s">
        <v>96</v>
      </c>
      <c r="C74" s="205">
        <v>43361</v>
      </c>
      <c r="D74" s="109" t="s">
        <v>157</v>
      </c>
      <c r="E74" s="109" t="s">
        <v>541</v>
      </c>
      <c r="F74" s="109">
        <v>54</v>
      </c>
      <c r="G74" s="109" t="s">
        <v>401</v>
      </c>
      <c r="H74" s="163" t="s">
        <v>739</v>
      </c>
      <c r="I74" s="163" t="s">
        <v>167</v>
      </c>
      <c r="J74" s="109" t="s">
        <v>562</v>
      </c>
      <c r="K74" s="156" t="s">
        <v>743</v>
      </c>
      <c r="L74" s="156" t="s">
        <v>563</v>
      </c>
      <c r="M74" s="60">
        <v>2</v>
      </c>
      <c r="N74" s="156" t="s">
        <v>567</v>
      </c>
      <c r="O74" s="156"/>
      <c r="P74" s="156" t="s">
        <v>568</v>
      </c>
      <c r="Q74" s="156" t="s">
        <v>569</v>
      </c>
      <c r="R74" s="60">
        <v>4</v>
      </c>
      <c r="S74" s="69">
        <v>43374</v>
      </c>
      <c r="T74" s="69">
        <v>43725</v>
      </c>
      <c r="U74" s="157">
        <f t="shared" si="14"/>
        <v>50.142857142857146</v>
      </c>
      <c r="V74" s="158">
        <f t="shared" si="15"/>
        <v>100</v>
      </c>
      <c r="W74" s="158">
        <f t="shared" si="16"/>
        <v>1</v>
      </c>
      <c r="X74" s="159">
        <f t="shared" si="17"/>
        <v>50.142857142857146</v>
      </c>
      <c r="Y74" s="158">
        <f t="shared" si="18"/>
        <v>0</v>
      </c>
      <c r="Z74" s="158">
        <f t="shared" si="19"/>
        <v>0</v>
      </c>
      <c r="AA74" s="62" t="s">
        <v>761</v>
      </c>
      <c r="AB74" s="62" t="s">
        <v>1007</v>
      </c>
      <c r="AC74" s="168" t="s">
        <v>832</v>
      </c>
      <c r="AD74" s="60"/>
      <c r="AE74" s="113"/>
      <c r="AF74" s="113"/>
      <c r="AG74" s="113"/>
      <c r="AH74" s="113"/>
      <c r="AI74" s="113"/>
      <c r="AJ74" s="113"/>
      <c r="AK74" s="63" t="s">
        <v>875</v>
      </c>
      <c r="AL74" s="160">
        <v>100</v>
      </c>
      <c r="AM74" s="160" t="s">
        <v>835</v>
      </c>
      <c r="AN74" s="156" t="s">
        <v>957</v>
      </c>
      <c r="AO74" s="63">
        <v>100</v>
      </c>
      <c r="AP74" s="63" t="s">
        <v>185</v>
      </c>
      <c r="AQ74" s="63" t="s">
        <v>520</v>
      </c>
      <c r="AR74" s="164"/>
      <c r="AS74" s="164"/>
    </row>
    <row r="75" spans="1:45" ht="81" customHeight="1" thickBot="1">
      <c r="A75" s="172">
        <v>67</v>
      </c>
      <c r="B75" s="109" t="s">
        <v>97</v>
      </c>
      <c r="C75" s="205">
        <v>43361</v>
      </c>
      <c r="D75" s="109" t="s">
        <v>157</v>
      </c>
      <c r="E75" s="109" t="s">
        <v>541</v>
      </c>
      <c r="F75" s="109">
        <v>54</v>
      </c>
      <c r="G75" s="109" t="s">
        <v>401</v>
      </c>
      <c r="H75" s="163" t="s">
        <v>739</v>
      </c>
      <c r="I75" s="163" t="s">
        <v>167</v>
      </c>
      <c r="J75" s="109" t="s">
        <v>562</v>
      </c>
      <c r="K75" s="156" t="s">
        <v>743</v>
      </c>
      <c r="L75" s="156" t="s">
        <v>563</v>
      </c>
      <c r="M75" s="60">
        <v>3</v>
      </c>
      <c r="N75" s="156" t="s">
        <v>570</v>
      </c>
      <c r="O75" s="156"/>
      <c r="P75" s="156" t="s">
        <v>571</v>
      </c>
      <c r="Q75" s="156" t="s">
        <v>571</v>
      </c>
      <c r="R75" s="60">
        <v>10</v>
      </c>
      <c r="S75" s="69">
        <v>43374</v>
      </c>
      <c r="T75" s="69">
        <v>43725</v>
      </c>
      <c r="U75" s="157">
        <f t="shared" si="14"/>
        <v>50.142857142857146</v>
      </c>
      <c r="V75" s="158">
        <f t="shared" si="15"/>
        <v>0</v>
      </c>
      <c r="W75" s="158">
        <f t="shared" si="16"/>
        <v>0</v>
      </c>
      <c r="X75" s="159">
        <f t="shared" si="17"/>
        <v>0</v>
      </c>
      <c r="Y75" s="158">
        <f t="shared" si="18"/>
        <v>0</v>
      </c>
      <c r="Z75" s="158">
        <f t="shared" si="19"/>
        <v>0</v>
      </c>
      <c r="AA75" s="62" t="s">
        <v>761</v>
      </c>
      <c r="AB75" s="62" t="s">
        <v>1007</v>
      </c>
      <c r="AC75" s="168" t="s">
        <v>832</v>
      </c>
      <c r="AD75" s="60"/>
      <c r="AE75" s="113"/>
      <c r="AF75" s="113"/>
      <c r="AG75" s="113"/>
      <c r="AH75" s="113"/>
      <c r="AI75" s="113"/>
      <c r="AJ75" s="113"/>
      <c r="AK75" s="63" t="s">
        <v>875</v>
      </c>
      <c r="AL75" s="160">
        <v>0</v>
      </c>
      <c r="AM75" s="160" t="s">
        <v>835</v>
      </c>
      <c r="AN75" s="156" t="s">
        <v>958</v>
      </c>
      <c r="AO75" s="63">
        <v>0</v>
      </c>
      <c r="AP75" s="63" t="s">
        <v>159</v>
      </c>
      <c r="AQ75" s="63" t="s">
        <v>520</v>
      </c>
      <c r="AR75" s="164"/>
      <c r="AS75" s="164"/>
    </row>
    <row r="76" spans="1:45" ht="81" customHeight="1" thickBot="1">
      <c r="A76" s="172">
        <v>68</v>
      </c>
      <c r="B76" s="109" t="s">
        <v>98</v>
      </c>
      <c r="C76" s="205">
        <v>43361</v>
      </c>
      <c r="D76" s="109" t="s">
        <v>157</v>
      </c>
      <c r="E76" s="109" t="s">
        <v>541</v>
      </c>
      <c r="F76" s="109">
        <v>54</v>
      </c>
      <c r="G76" s="109" t="s">
        <v>401</v>
      </c>
      <c r="H76" s="163" t="s">
        <v>739</v>
      </c>
      <c r="I76" s="163" t="s">
        <v>738</v>
      </c>
      <c r="J76" s="109" t="s">
        <v>528</v>
      </c>
      <c r="K76" s="156" t="s">
        <v>744</v>
      </c>
      <c r="L76" s="156" t="s">
        <v>572</v>
      </c>
      <c r="M76" s="60">
        <v>1</v>
      </c>
      <c r="N76" s="156" t="s">
        <v>573</v>
      </c>
      <c r="O76" s="156"/>
      <c r="P76" s="156" t="s">
        <v>574</v>
      </c>
      <c r="Q76" s="156" t="s">
        <v>575</v>
      </c>
      <c r="R76" s="60">
        <v>1</v>
      </c>
      <c r="S76" s="69">
        <v>43374</v>
      </c>
      <c r="T76" s="69">
        <v>43725</v>
      </c>
      <c r="U76" s="157">
        <f t="shared" si="14"/>
        <v>50.142857142857146</v>
      </c>
      <c r="V76" s="158">
        <f t="shared" si="15"/>
        <v>0</v>
      </c>
      <c r="W76" s="158">
        <f t="shared" si="16"/>
        <v>0</v>
      </c>
      <c r="X76" s="159">
        <f t="shared" si="17"/>
        <v>0</v>
      </c>
      <c r="Y76" s="158">
        <f t="shared" si="18"/>
        <v>0</v>
      </c>
      <c r="Z76" s="158">
        <f t="shared" si="19"/>
        <v>0</v>
      </c>
      <c r="AA76" s="62" t="s">
        <v>761</v>
      </c>
      <c r="AB76" s="62" t="s">
        <v>767</v>
      </c>
      <c r="AC76" s="63" t="s">
        <v>734</v>
      </c>
      <c r="AD76" s="60"/>
      <c r="AE76" s="113"/>
      <c r="AF76" s="113"/>
      <c r="AG76" s="113"/>
      <c r="AH76" s="113"/>
      <c r="AI76" s="113"/>
      <c r="AJ76" s="113"/>
      <c r="AK76" s="63" t="s">
        <v>782</v>
      </c>
      <c r="AL76" s="160">
        <v>0</v>
      </c>
      <c r="AM76" s="160" t="s">
        <v>837</v>
      </c>
      <c r="AN76" s="156" t="s">
        <v>959</v>
      </c>
      <c r="AO76" s="63">
        <v>0</v>
      </c>
      <c r="AP76" s="63" t="s">
        <v>159</v>
      </c>
      <c r="AQ76" s="63" t="s">
        <v>520</v>
      </c>
      <c r="AR76" s="164"/>
      <c r="AS76" s="164"/>
    </row>
    <row r="77" spans="1:45" ht="81" customHeight="1" thickBot="1">
      <c r="A77" s="172">
        <v>69</v>
      </c>
      <c r="B77" s="109" t="s">
        <v>99</v>
      </c>
      <c r="C77" s="205">
        <v>43361</v>
      </c>
      <c r="D77" s="109" t="s">
        <v>157</v>
      </c>
      <c r="E77" s="109" t="s">
        <v>541</v>
      </c>
      <c r="F77" s="109">
        <v>54</v>
      </c>
      <c r="G77" s="109" t="s">
        <v>401</v>
      </c>
      <c r="H77" s="163" t="s">
        <v>739</v>
      </c>
      <c r="I77" s="163" t="s">
        <v>738</v>
      </c>
      <c r="J77" s="109" t="s">
        <v>528</v>
      </c>
      <c r="K77" s="156" t="s">
        <v>744</v>
      </c>
      <c r="L77" s="156" t="s">
        <v>572</v>
      </c>
      <c r="M77" s="60">
        <v>2</v>
      </c>
      <c r="N77" s="156" t="s">
        <v>576</v>
      </c>
      <c r="O77" s="156"/>
      <c r="P77" s="156" t="s">
        <v>577</v>
      </c>
      <c r="Q77" s="156" t="s">
        <v>578</v>
      </c>
      <c r="R77" s="60">
        <v>1</v>
      </c>
      <c r="S77" s="69">
        <v>43374</v>
      </c>
      <c r="T77" s="69">
        <v>43725</v>
      </c>
      <c r="U77" s="157">
        <f t="shared" si="14"/>
        <v>50.142857142857146</v>
      </c>
      <c r="V77" s="158">
        <f t="shared" si="15"/>
        <v>0</v>
      </c>
      <c r="W77" s="158">
        <f t="shared" si="16"/>
        <v>0</v>
      </c>
      <c r="X77" s="159">
        <f t="shared" si="17"/>
        <v>0</v>
      </c>
      <c r="Y77" s="158">
        <f t="shared" si="18"/>
        <v>0</v>
      </c>
      <c r="Z77" s="158">
        <f t="shared" si="19"/>
        <v>0</v>
      </c>
      <c r="AA77" s="62" t="s">
        <v>761</v>
      </c>
      <c r="AB77" s="62" t="s">
        <v>767</v>
      </c>
      <c r="AC77" s="63" t="s">
        <v>734</v>
      </c>
      <c r="AD77" s="60"/>
      <c r="AE77" s="113"/>
      <c r="AF77" s="113"/>
      <c r="AG77" s="113"/>
      <c r="AH77" s="113"/>
      <c r="AI77" s="113"/>
      <c r="AJ77" s="113"/>
      <c r="AK77" s="63" t="s">
        <v>782</v>
      </c>
      <c r="AL77" s="160">
        <v>0</v>
      </c>
      <c r="AM77" s="160" t="s">
        <v>837</v>
      </c>
      <c r="AN77" s="156" t="s">
        <v>959</v>
      </c>
      <c r="AO77" s="63">
        <v>0</v>
      </c>
      <c r="AP77" s="63" t="s">
        <v>159</v>
      </c>
      <c r="AQ77" s="63" t="s">
        <v>520</v>
      </c>
      <c r="AR77" s="164"/>
      <c r="AS77" s="164"/>
    </row>
    <row r="78" spans="1:45" ht="81" customHeight="1" thickBot="1">
      <c r="A78" s="172">
        <v>70</v>
      </c>
      <c r="B78" s="109" t="s">
        <v>677</v>
      </c>
      <c r="C78" s="205">
        <v>43361</v>
      </c>
      <c r="D78" s="109" t="s">
        <v>157</v>
      </c>
      <c r="E78" s="109" t="s">
        <v>541</v>
      </c>
      <c r="F78" s="109">
        <v>54</v>
      </c>
      <c r="G78" s="109" t="s">
        <v>401</v>
      </c>
      <c r="H78" s="163" t="s">
        <v>176</v>
      </c>
      <c r="I78" s="163" t="s">
        <v>183</v>
      </c>
      <c r="J78" s="109" t="s">
        <v>535</v>
      </c>
      <c r="K78" s="156" t="s">
        <v>751</v>
      </c>
      <c r="L78" s="156" t="s">
        <v>579</v>
      </c>
      <c r="M78" s="60">
        <v>1</v>
      </c>
      <c r="N78" s="156" t="s">
        <v>580</v>
      </c>
      <c r="O78" s="156"/>
      <c r="P78" s="156" t="s">
        <v>581</v>
      </c>
      <c r="Q78" s="156" t="s">
        <v>582</v>
      </c>
      <c r="R78" s="60">
        <v>1</v>
      </c>
      <c r="S78" s="69">
        <v>43374</v>
      </c>
      <c r="T78" s="69">
        <v>43725</v>
      </c>
      <c r="U78" s="157">
        <f t="shared" si="14"/>
        <v>50.142857142857146</v>
      </c>
      <c r="V78" s="158">
        <f t="shared" si="15"/>
        <v>25</v>
      </c>
      <c r="W78" s="158">
        <f t="shared" si="16"/>
        <v>1</v>
      </c>
      <c r="X78" s="159">
        <f t="shared" si="17"/>
        <v>50.142857142857146</v>
      </c>
      <c r="Y78" s="158">
        <f t="shared" si="18"/>
        <v>0</v>
      </c>
      <c r="Z78" s="158">
        <f t="shared" si="19"/>
        <v>0</v>
      </c>
      <c r="AA78" s="62" t="s">
        <v>761</v>
      </c>
      <c r="AB78" s="62" t="s">
        <v>767</v>
      </c>
      <c r="AC78" s="63" t="s">
        <v>734</v>
      </c>
      <c r="AD78" s="60"/>
      <c r="AE78" s="113"/>
      <c r="AF78" s="113"/>
      <c r="AG78" s="113"/>
      <c r="AH78" s="113"/>
      <c r="AI78" s="113"/>
      <c r="AJ78" s="113"/>
      <c r="AK78" s="63" t="s">
        <v>782</v>
      </c>
      <c r="AL78" s="160">
        <v>25</v>
      </c>
      <c r="AM78" s="160" t="s">
        <v>837</v>
      </c>
      <c r="AN78" s="156" t="s">
        <v>884</v>
      </c>
      <c r="AO78" s="63">
        <v>25</v>
      </c>
      <c r="AP78" s="63" t="s">
        <v>159</v>
      </c>
      <c r="AQ78" s="63" t="s">
        <v>520</v>
      </c>
      <c r="AR78" s="164"/>
      <c r="AS78" s="164"/>
    </row>
    <row r="79" spans="1:45" ht="81" customHeight="1" thickBot="1">
      <c r="A79" s="172">
        <v>71</v>
      </c>
      <c r="B79" s="109" t="s">
        <v>678</v>
      </c>
      <c r="C79" s="205">
        <v>43361</v>
      </c>
      <c r="D79" s="109" t="s">
        <v>157</v>
      </c>
      <c r="E79" s="109" t="s">
        <v>541</v>
      </c>
      <c r="F79" s="109">
        <v>54</v>
      </c>
      <c r="G79" s="109" t="s">
        <v>401</v>
      </c>
      <c r="H79" s="163" t="s">
        <v>176</v>
      </c>
      <c r="I79" s="163" t="s">
        <v>183</v>
      </c>
      <c r="J79" s="109" t="s">
        <v>537</v>
      </c>
      <c r="K79" s="156" t="s">
        <v>753</v>
      </c>
      <c r="L79" s="156" t="s">
        <v>583</v>
      </c>
      <c r="M79" s="60">
        <v>1</v>
      </c>
      <c r="N79" s="156" t="s">
        <v>584</v>
      </c>
      <c r="O79" s="156"/>
      <c r="P79" s="156" t="s">
        <v>585</v>
      </c>
      <c r="Q79" s="156" t="s">
        <v>586</v>
      </c>
      <c r="R79" s="60">
        <v>1</v>
      </c>
      <c r="S79" s="69">
        <v>43374</v>
      </c>
      <c r="T79" s="69">
        <v>43555</v>
      </c>
      <c r="U79" s="157">
        <f t="shared" si="14"/>
        <v>25.857142857142858</v>
      </c>
      <c r="V79" s="158">
        <f t="shared" si="15"/>
        <v>100</v>
      </c>
      <c r="W79" s="158">
        <f t="shared" si="16"/>
        <v>1</v>
      </c>
      <c r="X79" s="159">
        <f t="shared" si="17"/>
        <v>25.857142857142858</v>
      </c>
      <c r="Y79" s="158">
        <f t="shared" si="18"/>
        <v>25.857142857142858</v>
      </c>
      <c r="Z79" s="158">
        <f t="shared" si="19"/>
        <v>25.857142857142858</v>
      </c>
      <c r="AA79" s="62" t="s">
        <v>761</v>
      </c>
      <c r="AB79" s="62" t="s">
        <v>114</v>
      </c>
      <c r="AC79" s="63" t="s">
        <v>731</v>
      </c>
      <c r="AD79" s="60"/>
      <c r="AE79" s="113"/>
      <c r="AF79" s="113"/>
      <c r="AG79" s="113"/>
      <c r="AH79" s="113"/>
      <c r="AI79" s="113"/>
      <c r="AJ79" s="113"/>
      <c r="AK79" s="63" t="s">
        <v>782</v>
      </c>
      <c r="AL79" s="160">
        <v>100</v>
      </c>
      <c r="AM79" s="160" t="s">
        <v>835</v>
      </c>
      <c r="AN79" s="156" t="s">
        <v>877</v>
      </c>
      <c r="AO79" s="63">
        <v>100</v>
      </c>
      <c r="AP79" s="63" t="s">
        <v>185</v>
      </c>
      <c r="AQ79" s="63" t="s">
        <v>520</v>
      </c>
      <c r="AR79" s="164"/>
      <c r="AS79" s="164"/>
    </row>
    <row r="80" spans="1:45" ht="81" customHeight="1" thickBot="1">
      <c r="A80" s="172">
        <v>72</v>
      </c>
      <c r="B80" s="109" t="s">
        <v>679</v>
      </c>
      <c r="C80" s="205">
        <v>43361</v>
      </c>
      <c r="D80" s="109" t="s">
        <v>157</v>
      </c>
      <c r="E80" s="109" t="s">
        <v>541</v>
      </c>
      <c r="F80" s="109">
        <v>54</v>
      </c>
      <c r="G80" s="109" t="s">
        <v>401</v>
      </c>
      <c r="H80" s="163" t="s">
        <v>176</v>
      </c>
      <c r="I80" s="163" t="s">
        <v>183</v>
      </c>
      <c r="J80" s="109" t="s">
        <v>537</v>
      </c>
      <c r="K80" s="156" t="s">
        <v>753</v>
      </c>
      <c r="L80" s="156" t="s">
        <v>587</v>
      </c>
      <c r="M80" s="60">
        <v>2</v>
      </c>
      <c r="N80" s="156" t="s">
        <v>588</v>
      </c>
      <c r="O80" s="156"/>
      <c r="P80" s="156" t="s">
        <v>589</v>
      </c>
      <c r="Q80" s="156" t="s">
        <v>590</v>
      </c>
      <c r="R80" s="60">
        <v>1</v>
      </c>
      <c r="S80" s="69">
        <v>43374</v>
      </c>
      <c r="T80" s="69">
        <v>43555</v>
      </c>
      <c r="U80" s="157">
        <f t="shared" si="14"/>
        <v>25.857142857142858</v>
      </c>
      <c r="V80" s="158">
        <f t="shared" si="15"/>
        <v>100</v>
      </c>
      <c r="W80" s="158">
        <f t="shared" si="16"/>
        <v>1</v>
      </c>
      <c r="X80" s="159">
        <f t="shared" si="17"/>
        <v>25.857142857142858</v>
      </c>
      <c r="Y80" s="158">
        <f t="shared" si="18"/>
        <v>25.857142857142858</v>
      </c>
      <c r="Z80" s="158">
        <f t="shared" si="19"/>
        <v>25.857142857142858</v>
      </c>
      <c r="AA80" s="62" t="s">
        <v>761</v>
      </c>
      <c r="AB80" s="62" t="s">
        <v>114</v>
      </c>
      <c r="AC80" s="63" t="s">
        <v>731</v>
      </c>
      <c r="AD80" s="60"/>
      <c r="AE80" s="113"/>
      <c r="AF80" s="113"/>
      <c r="AG80" s="113"/>
      <c r="AH80" s="113"/>
      <c r="AI80" s="113"/>
      <c r="AJ80" s="113"/>
      <c r="AK80" s="63" t="s">
        <v>782</v>
      </c>
      <c r="AL80" s="160">
        <v>100</v>
      </c>
      <c r="AM80" s="160" t="s">
        <v>835</v>
      </c>
      <c r="AN80" s="156" t="s">
        <v>878</v>
      </c>
      <c r="AO80" s="63">
        <v>100</v>
      </c>
      <c r="AP80" s="63" t="s">
        <v>185</v>
      </c>
      <c r="AQ80" s="63" t="s">
        <v>520</v>
      </c>
      <c r="AR80" s="164"/>
      <c r="AS80" s="164"/>
    </row>
    <row r="81" spans="1:16367" ht="81" customHeight="1" thickBot="1">
      <c r="A81" s="172">
        <v>73</v>
      </c>
      <c r="B81" s="109" t="s">
        <v>680</v>
      </c>
      <c r="C81" s="205">
        <v>43361</v>
      </c>
      <c r="D81" s="109" t="s">
        <v>157</v>
      </c>
      <c r="E81" s="109" t="s">
        <v>541</v>
      </c>
      <c r="F81" s="109">
        <v>54</v>
      </c>
      <c r="G81" s="109" t="s">
        <v>401</v>
      </c>
      <c r="H81" s="163" t="s">
        <v>760</v>
      </c>
      <c r="I81" s="163" t="s">
        <v>758</v>
      </c>
      <c r="J81" s="109" t="s">
        <v>591</v>
      </c>
      <c r="K81" s="156" t="s">
        <v>759</v>
      </c>
      <c r="L81" s="156" t="s">
        <v>592</v>
      </c>
      <c r="M81" s="60">
        <v>1</v>
      </c>
      <c r="N81" s="156" t="s">
        <v>593</v>
      </c>
      <c r="O81" s="156"/>
      <c r="P81" s="156" t="s">
        <v>594</v>
      </c>
      <c r="Q81" s="156" t="s">
        <v>595</v>
      </c>
      <c r="R81" s="60">
        <v>1</v>
      </c>
      <c r="S81" s="69">
        <v>43374</v>
      </c>
      <c r="T81" s="69">
        <v>43725</v>
      </c>
      <c r="U81" s="157">
        <f t="shared" si="14"/>
        <v>50.142857142857146</v>
      </c>
      <c r="V81" s="158">
        <f t="shared" si="15"/>
        <v>30.2</v>
      </c>
      <c r="W81" s="158">
        <f t="shared" si="16"/>
        <v>1</v>
      </c>
      <c r="X81" s="159">
        <f t="shared" si="17"/>
        <v>50.142857142857146</v>
      </c>
      <c r="Y81" s="158">
        <f t="shared" si="18"/>
        <v>0</v>
      </c>
      <c r="Z81" s="158">
        <f t="shared" si="19"/>
        <v>0</v>
      </c>
      <c r="AA81" s="62" t="s">
        <v>761</v>
      </c>
      <c r="AB81" s="62" t="s">
        <v>767</v>
      </c>
      <c r="AC81" s="63" t="s">
        <v>724</v>
      </c>
      <c r="AD81" s="60"/>
      <c r="AE81" s="113"/>
      <c r="AF81" s="113"/>
      <c r="AG81" s="113"/>
      <c r="AH81" s="113"/>
      <c r="AI81" s="113"/>
      <c r="AJ81" s="113"/>
      <c r="AK81" s="63" t="s">
        <v>782</v>
      </c>
      <c r="AL81" s="160">
        <v>30.2</v>
      </c>
      <c r="AM81" s="160" t="s">
        <v>837</v>
      </c>
      <c r="AN81" s="156" t="s">
        <v>885</v>
      </c>
      <c r="AO81" s="63">
        <v>30</v>
      </c>
      <c r="AP81" s="63" t="s">
        <v>159</v>
      </c>
      <c r="AQ81" s="63" t="s">
        <v>520</v>
      </c>
      <c r="AR81" s="164"/>
      <c r="AS81" s="164"/>
    </row>
    <row r="82" spans="1:16367" ht="81" customHeight="1" thickBot="1">
      <c r="A82" s="172">
        <v>74</v>
      </c>
      <c r="B82" s="109" t="s">
        <v>681</v>
      </c>
      <c r="C82" s="205">
        <v>43361</v>
      </c>
      <c r="D82" s="109" t="s">
        <v>157</v>
      </c>
      <c r="E82" s="109" t="s">
        <v>541</v>
      </c>
      <c r="F82" s="109">
        <v>54</v>
      </c>
      <c r="G82" s="109" t="s">
        <v>401</v>
      </c>
      <c r="H82" s="163" t="s">
        <v>176</v>
      </c>
      <c r="I82" s="163" t="s">
        <v>183</v>
      </c>
      <c r="J82" s="109" t="s">
        <v>596</v>
      </c>
      <c r="K82" s="156" t="s">
        <v>754</v>
      </c>
      <c r="L82" s="156" t="s">
        <v>597</v>
      </c>
      <c r="M82" s="60">
        <v>1</v>
      </c>
      <c r="N82" s="156" t="s">
        <v>598</v>
      </c>
      <c r="O82" s="156"/>
      <c r="P82" s="156" t="s">
        <v>599</v>
      </c>
      <c r="Q82" s="156" t="s">
        <v>600</v>
      </c>
      <c r="R82" s="60">
        <v>1</v>
      </c>
      <c r="S82" s="69">
        <v>43374</v>
      </c>
      <c r="T82" s="69">
        <v>43646</v>
      </c>
      <c r="U82" s="157">
        <f t="shared" si="14"/>
        <v>38.857142857142854</v>
      </c>
      <c r="V82" s="158">
        <f t="shared" si="15"/>
        <v>100</v>
      </c>
      <c r="W82" s="158">
        <f t="shared" si="16"/>
        <v>1</v>
      </c>
      <c r="X82" s="159">
        <f t="shared" si="17"/>
        <v>38.857142857142854</v>
      </c>
      <c r="Y82" s="158">
        <f t="shared" si="18"/>
        <v>38.857142857142854</v>
      </c>
      <c r="Z82" s="158">
        <f t="shared" si="19"/>
        <v>38.857142857142854</v>
      </c>
      <c r="AA82" s="62" t="s">
        <v>761</v>
      </c>
      <c r="AB82" s="62" t="s">
        <v>114</v>
      </c>
      <c r="AC82" s="63" t="s">
        <v>727</v>
      </c>
      <c r="AD82" s="60"/>
      <c r="AE82" s="113"/>
      <c r="AF82" s="113"/>
      <c r="AG82" s="113"/>
      <c r="AH82" s="113"/>
      <c r="AI82" s="113"/>
      <c r="AJ82" s="113"/>
      <c r="AK82" s="63" t="s">
        <v>782</v>
      </c>
      <c r="AL82" s="160">
        <v>100</v>
      </c>
      <c r="AM82" s="160" t="s">
        <v>835</v>
      </c>
      <c r="AN82" s="156" t="s">
        <v>960</v>
      </c>
      <c r="AO82" s="63">
        <v>100</v>
      </c>
      <c r="AP82" s="63" t="s">
        <v>185</v>
      </c>
      <c r="AQ82" s="63" t="s">
        <v>520</v>
      </c>
      <c r="AR82" s="164"/>
      <c r="AS82" s="164"/>
    </row>
    <row r="83" spans="1:16367" s="207" customFormat="1" ht="81" customHeight="1">
      <c r="A83" s="172">
        <v>75</v>
      </c>
      <c r="B83" s="109" t="s">
        <v>682</v>
      </c>
      <c r="C83" s="205">
        <v>43361</v>
      </c>
      <c r="D83" s="109" t="s">
        <v>157</v>
      </c>
      <c r="E83" s="109" t="s">
        <v>541</v>
      </c>
      <c r="F83" s="109">
        <v>54</v>
      </c>
      <c r="G83" s="109" t="s">
        <v>401</v>
      </c>
      <c r="H83" s="163" t="s">
        <v>176</v>
      </c>
      <c r="I83" s="163" t="s">
        <v>183</v>
      </c>
      <c r="J83" s="109" t="s">
        <v>596</v>
      </c>
      <c r="K83" s="156" t="s">
        <v>754</v>
      </c>
      <c r="L83" s="156" t="s">
        <v>597</v>
      </c>
      <c r="M83" s="60">
        <v>2</v>
      </c>
      <c r="N83" s="156" t="s">
        <v>601</v>
      </c>
      <c r="O83" s="156"/>
      <c r="P83" s="156" t="s">
        <v>602</v>
      </c>
      <c r="Q83" s="156" t="s">
        <v>603</v>
      </c>
      <c r="R83" s="60">
        <v>1</v>
      </c>
      <c r="S83" s="69">
        <v>43374</v>
      </c>
      <c r="T83" s="69">
        <v>43465</v>
      </c>
      <c r="U83" s="157">
        <f t="shared" ref="U83" si="20">DATEDIF(S83,T83,"D")/7</f>
        <v>13</v>
      </c>
      <c r="V83" s="158">
        <f t="shared" ref="V83" si="21">+AL83</f>
        <v>100</v>
      </c>
      <c r="W83" s="158">
        <f t="shared" ref="W83" si="22">IF(R83=0,0,IF(V83/R83&gt;1,1,V83/R83))</f>
        <v>1</v>
      </c>
      <c r="X83" s="159">
        <f t="shared" ref="X83" si="23">U83*W83</f>
        <v>13</v>
      </c>
      <c r="Y83" s="158">
        <f t="shared" ref="Y83" si="24">IF(T83&lt;=$Y$4,X83,0)</f>
        <v>13</v>
      </c>
      <c r="Z83" s="158">
        <f t="shared" ref="Z83" si="25">IF($Y$4&gt;=T83,U83,0)</f>
        <v>13</v>
      </c>
      <c r="AA83" s="62" t="s">
        <v>761</v>
      </c>
      <c r="AB83" s="62" t="s">
        <v>766</v>
      </c>
      <c r="AC83" s="63" t="s">
        <v>728</v>
      </c>
      <c r="AD83" s="60"/>
      <c r="AE83" s="113"/>
      <c r="AF83" s="113"/>
      <c r="AG83" s="113"/>
      <c r="AH83" s="113"/>
      <c r="AI83" s="113"/>
      <c r="AJ83" s="113"/>
      <c r="AK83" s="63" t="s">
        <v>782</v>
      </c>
      <c r="AL83" s="160">
        <v>100</v>
      </c>
      <c r="AM83" s="160" t="s">
        <v>835</v>
      </c>
      <c r="AN83" s="156" t="s">
        <v>879</v>
      </c>
      <c r="AO83" s="63">
        <v>100</v>
      </c>
      <c r="AP83" s="63" t="s">
        <v>185</v>
      </c>
      <c r="AQ83" s="63" t="s">
        <v>520</v>
      </c>
      <c r="AR83" s="206"/>
      <c r="AS83" s="20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66"/>
      <c r="IK83" s="66"/>
      <c r="IL83" s="66"/>
      <c r="IM83" s="66"/>
      <c r="IN83" s="66"/>
      <c r="IO83" s="66"/>
      <c r="IP83" s="66"/>
      <c r="IQ83" s="66"/>
      <c r="IR83" s="66"/>
      <c r="IS83" s="66"/>
      <c r="IT83" s="66"/>
      <c r="IU83" s="66"/>
      <c r="IV83" s="66"/>
      <c r="IW83" s="66"/>
      <c r="IX83" s="66"/>
      <c r="IY83" s="66"/>
      <c r="IZ83" s="66"/>
      <c r="JA83" s="66"/>
      <c r="JB83" s="66"/>
      <c r="JC83" s="66"/>
      <c r="JD83" s="66"/>
      <c r="JE83" s="66"/>
      <c r="JF83" s="66"/>
      <c r="JG83" s="66"/>
      <c r="JH83" s="66"/>
      <c r="JI83" s="66"/>
      <c r="JJ83" s="66"/>
      <c r="JK83" s="66"/>
      <c r="JL83" s="66"/>
      <c r="JM83" s="66"/>
      <c r="JN83" s="66"/>
      <c r="JO83" s="66"/>
      <c r="JP83" s="66"/>
      <c r="JQ83" s="66"/>
      <c r="JR83" s="66"/>
      <c r="JS83" s="66"/>
      <c r="JT83" s="66"/>
      <c r="JU83" s="66"/>
      <c r="JV83" s="66"/>
      <c r="JW83" s="66"/>
      <c r="JX83" s="66"/>
      <c r="JY83" s="66"/>
      <c r="JZ83" s="66"/>
      <c r="KA83" s="66"/>
      <c r="KB83" s="66"/>
      <c r="KC83" s="66"/>
      <c r="KD83" s="66"/>
      <c r="KE83" s="66"/>
      <c r="KF83" s="66"/>
      <c r="KG83" s="66"/>
      <c r="KH83" s="66"/>
      <c r="KI83" s="66"/>
      <c r="KJ83" s="66"/>
      <c r="KK83" s="66"/>
      <c r="KL83" s="66"/>
      <c r="KM83" s="66"/>
      <c r="KN83" s="66"/>
      <c r="KO83" s="66"/>
      <c r="KP83" s="66"/>
      <c r="KQ83" s="66"/>
      <c r="KR83" s="66"/>
      <c r="KS83" s="66"/>
      <c r="KT83" s="66"/>
      <c r="KU83" s="66"/>
      <c r="KV83" s="66"/>
      <c r="KW83" s="66"/>
      <c r="KX83" s="66"/>
      <c r="KY83" s="66"/>
      <c r="KZ83" s="66"/>
      <c r="LA83" s="66"/>
      <c r="LB83" s="66"/>
      <c r="LC83" s="66"/>
      <c r="LD83" s="66"/>
      <c r="LE83" s="66"/>
      <c r="LF83" s="66"/>
      <c r="LG83" s="66"/>
      <c r="LH83" s="66"/>
      <c r="LI83" s="66"/>
      <c r="LJ83" s="66"/>
      <c r="LK83" s="66"/>
      <c r="LL83" s="66"/>
      <c r="LM83" s="66"/>
      <c r="LN83" s="66"/>
      <c r="LO83" s="66"/>
      <c r="LP83" s="66"/>
      <c r="LQ83" s="66"/>
      <c r="LR83" s="66"/>
      <c r="LS83" s="66"/>
      <c r="LT83" s="66"/>
      <c r="LU83" s="66"/>
      <c r="LV83" s="66"/>
      <c r="LW83" s="66"/>
      <c r="LX83" s="66"/>
      <c r="LY83" s="66"/>
      <c r="LZ83" s="66"/>
      <c r="MA83" s="66"/>
      <c r="MB83" s="66"/>
      <c r="MC83" s="66"/>
      <c r="MD83" s="66"/>
      <c r="ME83" s="66"/>
      <c r="MF83" s="66"/>
      <c r="MG83" s="66"/>
      <c r="MH83" s="66"/>
      <c r="MI83" s="66"/>
      <c r="MJ83" s="66"/>
      <c r="MK83" s="66"/>
      <c r="ML83" s="66"/>
      <c r="MM83" s="66"/>
      <c r="MN83" s="66"/>
      <c r="MO83" s="66"/>
      <c r="MP83" s="66"/>
      <c r="MQ83" s="66"/>
      <c r="MR83" s="66"/>
      <c r="MS83" s="66"/>
      <c r="MT83" s="66"/>
      <c r="MU83" s="66"/>
      <c r="MV83" s="66"/>
      <c r="MW83" s="66"/>
      <c r="MX83" s="66"/>
      <c r="MY83" s="66"/>
      <c r="MZ83" s="66"/>
      <c r="NA83" s="66"/>
      <c r="NB83" s="66"/>
      <c r="NC83" s="66"/>
      <c r="ND83" s="66"/>
      <c r="NE83" s="66"/>
      <c r="NF83" s="66"/>
      <c r="NG83" s="66"/>
      <c r="NH83" s="66"/>
      <c r="NI83" s="66"/>
      <c r="NJ83" s="66"/>
      <c r="NK83" s="66"/>
      <c r="NL83" s="66"/>
      <c r="NM83" s="66"/>
      <c r="NN83" s="66"/>
      <c r="NO83" s="66"/>
      <c r="NP83" s="66"/>
      <c r="NQ83" s="66"/>
      <c r="NR83" s="66"/>
      <c r="NS83" s="66"/>
      <c r="NT83" s="66"/>
      <c r="NU83" s="66"/>
      <c r="NV83" s="66"/>
      <c r="NW83" s="66"/>
      <c r="NX83" s="66"/>
      <c r="NY83" s="66"/>
      <c r="NZ83" s="66"/>
      <c r="OA83" s="66"/>
      <c r="OB83" s="66"/>
      <c r="OC83" s="66"/>
      <c r="OD83" s="66"/>
      <c r="OE83" s="66"/>
      <c r="OF83" s="66"/>
      <c r="OG83" s="66"/>
      <c r="OH83" s="66"/>
      <c r="OI83" s="66"/>
      <c r="OJ83" s="66"/>
      <c r="OK83" s="66"/>
      <c r="OL83" s="66"/>
      <c r="OM83" s="66"/>
      <c r="ON83" s="66"/>
      <c r="OO83" s="66"/>
      <c r="OP83" s="66"/>
      <c r="OQ83" s="66"/>
      <c r="OR83" s="66"/>
      <c r="OS83" s="66"/>
      <c r="OT83" s="66"/>
      <c r="OU83" s="66"/>
      <c r="OV83" s="66"/>
      <c r="OW83" s="66"/>
      <c r="OX83" s="66"/>
      <c r="OY83" s="66"/>
      <c r="OZ83" s="66"/>
      <c r="PA83" s="66"/>
      <c r="PB83" s="66"/>
      <c r="PC83" s="66"/>
      <c r="PD83" s="66"/>
      <c r="PE83" s="66"/>
      <c r="PF83" s="66"/>
      <c r="PG83" s="66"/>
      <c r="PH83" s="66"/>
      <c r="PI83" s="66"/>
      <c r="PJ83" s="66"/>
      <c r="PK83" s="66"/>
      <c r="PL83" s="66"/>
      <c r="PM83" s="66"/>
      <c r="PN83" s="66"/>
      <c r="PO83" s="66"/>
      <c r="PP83" s="66"/>
      <c r="PQ83" s="66"/>
      <c r="PR83" s="66"/>
      <c r="PS83" s="66"/>
      <c r="PT83" s="66"/>
      <c r="PU83" s="66"/>
      <c r="PV83" s="66"/>
      <c r="PW83" s="66"/>
      <c r="PX83" s="66"/>
      <c r="PY83" s="66"/>
      <c r="PZ83" s="66"/>
      <c r="QA83" s="66"/>
      <c r="QB83" s="66"/>
      <c r="QC83" s="66"/>
      <c r="QD83" s="66"/>
      <c r="QE83" s="66"/>
      <c r="QF83" s="66"/>
      <c r="QG83" s="66"/>
      <c r="QH83" s="66"/>
      <c r="QI83" s="66"/>
      <c r="QJ83" s="66"/>
      <c r="QK83" s="66"/>
      <c r="QL83" s="66"/>
      <c r="QM83" s="66"/>
      <c r="QN83" s="66"/>
      <c r="QO83" s="66"/>
      <c r="QP83" s="66"/>
      <c r="QQ83" s="66"/>
      <c r="QR83" s="66"/>
      <c r="QS83" s="66"/>
      <c r="QT83" s="66"/>
      <c r="QU83" s="66"/>
      <c r="QV83" s="66"/>
      <c r="QW83" s="66"/>
      <c r="QX83" s="66"/>
      <c r="QY83" s="66"/>
      <c r="QZ83" s="66"/>
      <c r="RA83" s="66"/>
      <c r="RB83" s="66"/>
      <c r="RC83" s="66"/>
      <c r="RD83" s="66"/>
      <c r="RE83" s="66"/>
      <c r="RF83" s="66"/>
      <c r="RG83" s="66"/>
      <c r="RH83" s="66"/>
      <c r="RI83" s="66"/>
      <c r="RJ83" s="66"/>
      <c r="RK83" s="66"/>
      <c r="RL83" s="66"/>
      <c r="RM83" s="66"/>
      <c r="RN83" s="66"/>
      <c r="RO83" s="66"/>
      <c r="RP83" s="66"/>
      <c r="RQ83" s="66"/>
      <c r="RR83" s="66"/>
      <c r="RS83" s="66"/>
      <c r="RT83" s="66"/>
      <c r="RU83" s="66"/>
      <c r="RV83" s="66"/>
      <c r="RW83" s="66"/>
      <c r="RX83" s="66"/>
      <c r="RY83" s="66"/>
      <c r="RZ83" s="66"/>
      <c r="SA83" s="66"/>
      <c r="SB83" s="66"/>
      <c r="SC83" s="66"/>
      <c r="SD83" s="66"/>
      <c r="SE83" s="66"/>
      <c r="SF83" s="66"/>
      <c r="SG83" s="66"/>
      <c r="SH83" s="66"/>
      <c r="SI83" s="66"/>
      <c r="SJ83" s="66"/>
      <c r="SK83" s="66"/>
      <c r="SL83" s="66"/>
      <c r="SM83" s="66"/>
      <c r="SN83" s="66"/>
      <c r="SO83" s="66"/>
      <c r="SP83" s="66"/>
      <c r="SQ83" s="66"/>
      <c r="SR83" s="66"/>
      <c r="SS83" s="66"/>
      <c r="ST83" s="66"/>
      <c r="SU83" s="66"/>
      <c r="SV83" s="66"/>
      <c r="SW83" s="66"/>
      <c r="SX83" s="66"/>
      <c r="SY83" s="66"/>
      <c r="SZ83" s="66"/>
      <c r="TA83" s="66"/>
      <c r="TB83" s="66"/>
      <c r="TC83" s="66"/>
      <c r="TD83" s="66"/>
      <c r="TE83" s="66"/>
      <c r="TF83" s="66"/>
      <c r="TG83" s="66"/>
      <c r="TH83" s="66"/>
      <c r="TI83" s="66"/>
      <c r="TJ83" s="66"/>
      <c r="TK83" s="66"/>
      <c r="TL83" s="66"/>
      <c r="TM83" s="66"/>
      <c r="TN83" s="66"/>
      <c r="TO83" s="66"/>
      <c r="TP83" s="66"/>
      <c r="TQ83" s="66"/>
      <c r="TR83" s="66"/>
      <c r="TS83" s="66"/>
      <c r="TT83" s="66"/>
      <c r="TU83" s="66"/>
      <c r="TV83" s="66"/>
      <c r="TW83" s="66"/>
      <c r="TX83" s="66"/>
      <c r="TY83" s="66"/>
      <c r="TZ83" s="66"/>
      <c r="UA83" s="66"/>
      <c r="UB83" s="66"/>
      <c r="UC83" s="66"/>
      <c r="UD83" s="66"/>
      <c r="UE83" s="66"/>
      <c r="UF83" s="66"/>
      <c r="UG83" s="66"/>
      <c r="UH83" s="66"/>
      <c r="UI83" s="66"/>
      <c r="UJ83" s="66"/>
      <c r="UK83" s="66"/>
      <c r="UL83" s="66"/>
      <c r="UM83" s="66"/>
      <c r="UN83" s="66"/>
      <c r="UO83" s="66"/>
      <c r="UP83" s="66"/>
      <c r="UQ83" s="66"/>
      <c r="UR83" s="66"/>
      <c r="US83" s="66"/>
      <c r="UT83" s="66"/>
      <c r="UU83" s="66"/>
      <c r="UV83" s="66"/>
      <c r="UW83" s="66"/>
      <c r="UX83" s="66"/>
      <c r="UY83" s="66"/>
      <c r="UZ83" s="66"/>
      <c r="VA83" s="66"/>
      <c r="VB83" s="66"/>
      <c r="VC83" s="66"/>
      <c r="VD83" s="66"/>
      <c r="VE83" s="66"/>
      <c r="VF83" s="66"/>
      <c r="VG83" s="66"/>
      <c r="VH83" s="66"/>
      <c r="VI83" s="66"/>
      <c r="VJ83" s="66"/>
      <c r="VK83" s="66"/>
      <c r="VL83" s="66"/>
      <c r="VM83" s="66"/>
      <c r="VN83" s="66"/>
      <c r="VO83" s="66"/>
      <c r="VP83" s="66"/>
      <c r="VQ83" s="66"/>
      <c r="VR83" s="66"/>
      <c r="VS83" s="66"/>
      <c r="VT83" s="66"/>
      <c r="VU83" s="66"/>
      <c r="VV83" s="66"/>
      <c r="VW83" s="66"/>
      <c r="VX83" s="66"/>
      <c r="VY83" s="66"/>
      <c r="VZ83" s="66"/>
      <c r="WA83" s="66"/>
      <c r="WB83" s="66"/>
      <c r="WC83" s="66"/>
      <c r="WD83" s="66"/>
      <c r="WE83" s="66"/>
      <c r="WF83" s="66"/>
      <c r="WG83" s="66"/>
      <c r="WH83" s="66"/>
      <c r="WI83" s="66"/>
      <c r="WJ83" s="66"/>
      <c r="WK83" s="66"/>
      <c r="WL83" s="66"/>
      <c r="WM83" s="66"/>
      <c r="WN83" s="66"/>
      <c r="WO83" s="66"/>
      <c r="WP83" s="66"/>
      <c r="WQ83" s="66"/>
      <c r="WR83" s="66"/>
      <c r="WS83" s="66"/>
      <c r="WT83" s="66"/>
      <c r="WU83" s="66"/>
      <c r="WV83" s="66"/>
      <c r="WW83" s="66"/>
      <c r="WX83" s="66"/>
      <c r="WY83" s="66"/>
      <c r="WZ83" s="66"/>
      <c r="XA83" s="66"/>
      <c r="XB83" s="66"/>
      <c r="XC83" s="66"/>
      <c r="XD83" s="66"/>
      <c r="XE83" s="66"/>
      <c r="XF83" s="66"/>
      <c r="XG83" s="66"/>
      <c r="XH83" s="66"/>
      <c r="XI83" s="66"/>
      <c r="XJ83" s="66"/>
      <c r="XK83" s="66"/>
      <c r="XL83" s="66"/>
      <c r="XM83" s="66"/>
      <c r="XN83" s="66"/>
      <c r="XO83" s="66"/>
      <c r="XP83" s="66"/>
      <c r="XQ83" s="66"/>
      <c r="XR83" s="66"/>
      <c r="XS83" s="66"/>
      <c r="XT83" s="66"/>
      <c r="XU83" s="66"/>
      <c r="XV83" s="66"/>
      <c r="XW83" s="66"/>
      <c r="XX83" s="66"/>
      <c r="XY83" s="66"/>
      <c r="XZ83" s="66"/>
      <c r="YA83" s="66"/>
      <c r="YB83" s="66"/>
      <c r="YC83" s="66"/>
      <c r="YD83" s="66"/>
      <c r="YE83" s="66"/>
      <c r="YF83" s="66"/>
      <c r="YG83" s="66"/>
      <c r="YH83" s="66"/>
      <c r="YI83" s="66"/>
      <c r="YJ83" s="66"/>
      <c r="YK83" s="66"/>
      <c r="YL83" s="66"/>
      <c r="YM83" s="66"/>
      <c r="YN83" s="66"/>
      <c r="YO83" s="66"/>
      <c r="YP83" s="66"/>
      <c r="YQ83" s="66"/>
      <c r="YR83" s="66"/>
      <c r="YS83" s="66"/>
      <c r="YT83" s="66"/>
      <c r="YU83" s="66"/>
      <c r="YV83" s="66"/>
      <c r="YW83" s="66"/>
      <c r="YX83" s="66"/>
      <c r="YY83" s="66"/>
      <c r="YZ83" s="66"/>
      <c r="ZA83" s="66"/>
      <c r="ZB83" s="66"/>
      <c r="ZC83" s="66"/>
      <c r="ZD83" s="66"/>
      <c r="ZE83" s="66"/>
      <c r="ZF83" s="66"/>
      <c r="ZG83" s="66"/>
      <c r="ZH83" s="66"/>
      <c r="ZI83" s="66"/>
      <c r="ZJ83" s="66"/>
      <c r="ZK83" s="66"/>
      <c r="ZL83" s="66"/>
      <c r="ZM83" s="66"/>
      <c r="ZN83" s="66"/>
      <c r="ZO83" s="66"/>
      <c r="ZP83" s="66"/>
      <c r="ZQ83" s="66"/>
      <c r="ZR83" s="66"/>
      <c r="ZS83" s="66"/>
      <c r="ZT83" s="66"/>
      <c r="ZU83" s="66"/>
      <c r="ZV83" s="66"/>
      <c r="ZW83" s="66"/>
      <c r="ZX83" s="66"/>
      <c r="ZY83" s="66"/>
      <c r="ZZ83" s="66"/>
      <c r="AAA83" s="66"/>
      <c r="AAB83" s="66"/>
      <c r="AAC83" s="66"/>
      <c r="AAD83" s="66"/>
      <c r="AAE83" s="66"/>
      <c r="AAF83" s="66"/>
      <c r="AAG83" s="66"/>
      <c r="AAH83" s="66"/>
      <c r="AAI83" s="66"/>
      <c r="AAJ83" s="66"/>
      <c r="AAK83" s="66"/>
      <c r="AAL83" s="66"/>
      <c r="AAM83" s="66"/>
      <c r="AAN83" s="66"/>
      <c r="AAO83" s="66"/>
      <c r="AAP83" s="66"/>
      <c r="AAQ83" s="66"/>
      <c r="AAR83" s="66"/>
      <c r="AAS83" s="66"/>
      <c r="AAT83" s="66"/>
      <c r="AAU83" s="66"/>
      <c r="AAV83" s="66"/>
      <c r="AAW83" s="66"/>
      <c r="AAX83" s="66"/>
      <c r="AAY83" s="66"/>
      <c r="AAZ83" s="66"/>
      <c r="ABA83" s="66"/>
      <c r="ABB83" s="66"/>
      <c r="ABC83" s="66"/>
      <c r="ABD83" s="66"/>
      <c r="ABE83" s="66"/>
      <c r="ABF83" s="66"/>
      <c r="ABG83" s="66"/>
      <c r="ABH83" s="66"/>
      <c r="ABI83" s="66"/>
      <c r="ABJ83" s="66"/>
      <c r="ABK83" s="66"/>
      <c r="ABL83" s="66"/>
      <c r="ABM83" s="66"/>
      <c r="ABN83" s="66"/>
      <c r="ABO83" s="66"/>
      <c r="ABP83" s="66"/>
      <c r="ABQ83" s="66"/>
      <c r="ABR83" s="66"/>
      <c r="ABS83" s="66"/>
      <c r="ABT83" s="66"/>
      <c r="ABU83" s="66"/>
      <c r="ABV83" s="66"/>
      <c r="ABW83" s="66"/>
      <c r="ABX83" s="66"/>
      <c r="ABY83" s="66"/>
      <c r="ABZ83" s="66"/>
      <c r="ACA83" s="66"/>
      <c r="ACB83" s="66"/>
      <c r="ACC83" s="66"/>
      <c r="ACD83" s="66"/>
      <c r="ACE83" s="66"/>
      <c r="ACF83" s="66"/>
      <c r="ACG83" s="66"/>
      <c r="ACH83" s="66"/>
      <c r="ACI83" s="66"/>
      <c r="ACJ83" s="66"/>
      <c r="ACK83" s="66"/>
      <c r="ACL83" s="66"/>
      <c r="ACM83" s="66"/>
      <c r="ACN83" s="66"/>
      <c r="ACO83" s="66"/>
      <c r="ACP83" s="66"/>
      <c r="ACQ83" s="66"/>
      <c r="ACR83" s="66"/>
      <c r="ACS83" s="66"/>
      <c r="ACT83" s="66"/>
      <c r="ACU83" s="66"/>
      <c r="ACV83" s="66"/>
      <c r="ACW83" s="66"/>
      <c r="ACX83" s="66"/>
      <c r="ACY83" s="66"/>
      <c r="ACZ83" s="66"/>
      <c r="ADA83" s="66"/>
      <c r="ADB83" s="66"/>
      <c r="ADC83" s="66"/>
      <c r="ADD83" s="66"/>
      <c r="ADE83" s="66"/>
      <c r="ADF83" s="66"/>
      <c r="ADG83" s="66"/>
      <c r="ADH83" s="66"/>
      <c r="ADI83" s="66"/>
      <c r="ADJ83" s="66"/>
      <c r="ADK83" s="66"/>
      <c r="ADL83" s="66"/>
      <c r="ADM83" s="66"/>
      <c r="ADN83" s="66"/>
      <c r="ADO83" s="66"/>
      <c r="ADP83" s="66"/>
      <c r="ADQ83" s="66"/>
      <c r="ADR83" s="66"/>
      <c r="ADS83" s="66"/>
      <c r="ADT83" s="66"/>
      <c r="ADU83" s="66"/>
      <c r="ADV83" s="66"/>
      <c r="ADW83" s="66"/>
      <c r="ADX83" s="66"/>
      <c r="ADY83" s="66"/>
      <c r="ADZ83" s="66"/>
      <c r="AEA83" s="66"/>
      <c r="AEB83" s="66"/>
      <c r="AEC83" s="66"/>
      <c r="AED83" s="66"/>
      <c r="AEE83" s="66"/>
      <c r="AEF83" s="66"/>
      <c r="AEG83" s="66"/>
      <c r="AEH83" s="66"/>
      <c r="AEI83" s="66"/>
      <c r="AEJ83" s="66"/>
      <c r="AEK83" s="66"/>
      <c r="AEL83" s="66"/>
      <c r="AEM83" s="66"/>
      <c r="AEN83" s="66"/>
      <c r="AEO83" s="66"/>
      <c r="AEP83" s="66"/>
      <c r="AEQ83" s="66"/>
      <c r="AER83" s="66"/>
      <c r="AES83" s="66"/>
      <c r="AET83" s="66"/>
      <c r="AEU83" s="66"/>
      <c r="AEV83" s="66"/>
      <c r="AEW83" s="66"/>
      <c r="AEX83" s="66"/>
      <c r="AEY83" s="66"/>
      <c r="AEZ83" s="66"/>
      <c r="AFA83" s="66"/>
      <c r="AFB83" s="66"/>
      <c r="AFC83" s="66"/>
      <c r="AFD83" s="66"/>
      <c r="AFE83" s="66"/>
      <c r="AFF83" s="66"/>
      <c r="AFG83" s="66"/>
      <c r="AFH83" s="66"/>
      <c r="AFI83" s="66"/>
      <c r="AFJ83" s="66"/>
      <c r="AFK83" s="66"/>
      <c r="AFL83" s="66"/>
      <c r="AFM83" s="66"/>
      <c r="AFN83" s="66"/>
      <c r="AFO83" s="66"/>
      <c r="AFP83" s="66"/>
      <c r="AFQ83" s="66"/>
      <c r="AFR83" s="66"/>
      <c r="AFS83" s="66"/>
      <c r="AFT83" s="66"/>
      <c r="AFU83" s="66"/>
      <c r="AFV83" s="66"/>
      <c r="AFW83" s="66"/>
      <c r="AFX83" s="66"/>
      <c r="AFY83" s="66"/>
      <c r="AFZ83" s="66"/>
      <c r="AGA83" s="66"/>
      <c r="AGB83" s="66"/>
      <c r="AGC83" s="66"/>
      <c r="AGD83" s="66"/>
      <c r="AGE83" s="66"/>
      <c r="AGF83" s="66"/>
      <c r="AGG83" s="66"/>
      <c r="AGH83" s="66"/>
      <c r="AGI83" s="66"/>
      <c r="AGJ83" s="66"/>
      <c r="AGK83" s="66"/>
      <c r="AGL83" s="66"/>
      <c r="AGM83" s="66"/>
      <c r="AGN83" s="66"/>
      <c r="AGO83" s="66"/>
      <c r="AGP83" s="66"/>
      <c r="AGQ83" s="66"/>
      <c r="AGR83" s="66"/>
      <c r="AGS83" s="66"/>
      <c r="AGT83" s="66"/>
      <c r="AGU83" s="66"/>
      <c r="AGV83" s="66"/>
      <c r="AGW83" s="66"/>
      <c r="AGX83" s="66"/>
      <c r="AGY83" s="66"/>
      <c r="AGZ83" s="66"/>
      <c r="AHA83" s="66"/>
      <c r="AHB83" s="66"/>
      <c r="AHC83" s="66"/>
      <c r="AHD83" s="66"/>
      <c r="AHE83" s="66"/>
      <c r="AHF83" s="66"/>
      <c r="AHG83" s="66"/>
      <c r="AHH83" s="66"/>
      <c r="AHI83" s="66"/>
      <c r="AHJ83" s="66"/>
      <c r="AHK83" s="66"/>
      <c r="AHL83" s="66"/>
      <c r="AHM83" s="66"/>
      <c r="AHN83" s="66"/>
      <c r="AHO83" s="66"/>
      <c r="AHP83" s="66"/>
      <c r="AHQ83" s="66"/>
      <c r="AHR83" s="66"/>
      <c r="AHS83" s="66"/>
      <c r="AHT83" s="66"/>
      <c r="AHU83" s="66"/>
      <c r="AHV83" s="66"/>
      <c r="AHW83" s="66"/>
      <c r="AHX83" s="66"/>
      <c r="AHY83" s="66"/>
      <c r="AHZ83" s="66"/>
      <c r="AIA83" s="66"/>
      <c r="AIB83" s="66"/>
      <c r="AIC83" s="66"/>
      <c r="AID83" s="66"/>
      <c r="AIE83" s="66"/>
      <c r="AIF83" s="66"/>
      <c r="AIG83" s="66"/>
      <c r="AIH83" s="66"/>
      <c r="AII83" s="66"/>
      <c r="AIJ83" s="66"/>
      <c r="AIK83" s="66"/>
      <c r="AIL83" s="66"/>
      <c r="AIM83" s="66"/>
      <c r="AIN83" s="66"/>
      <c r="AIO83" s="66"/>
      <c r="AIP83" s="66"/>
      <c r="AIQ83" s="66"/>
      <c r="AIR83" s="66"/>
      <c r="AIS83" s="66"/>
      <c r="AIT83" s="66"/>
      <c r="AIU83" s="66"/>
      <c r="AIV83" s="66"/>
      <c r="AIW83" s="66"/>
      <c r="AIX83" s="66"/>
      <c r="AIY83" s="66"/>
      <c r="AIZ83" s="66"/>
      <c r="AJA83" s="66"/>
      <c r="AJB83" s="66"/>
      <c r="AJC83" s="66"/>
      <c r="AJD83" s="66"/>
      <c r="AJE83" s="66"/>
      <c r="AJF83" s="66"/>
      <c r="AJG83" s="66"/>
      <c r="AJH83" s="66"/>
      <c r="AJI83" s="66"/>
      <c r="AJJ83" s="66"/>
      <c r="AJK83" s="66"/>
      <c r="AJL83" s="66"/>
      <c r="AJM83" s="66"/>
      <c r="AJN83" s="66"/>
      <c r="AJO83" s="66"/>
      <c r="AJP83" s="66"/>
      <c r="AJQ83" s="66"/>
      <c r="AJR83" s="66"/>
      <c r="AJS83" s="66"/>
      <c r="AJT83" s="66"/>
      <c r="AJU83" s="66"/>
      <c r="AJV83" s="66"/>
      <c r="AJW83" s="66"/>
      <c r="AJX83" s="66"/>
      <c r="AJY83" s="66"/>
      <c r="AJZ83" s="66"/>
      <c r="AKA83" s="66"/>
      <c r="AKB83" s="66"/>
      <c r="AKC83" s="66"/>
      <c r="AKD83" s="66"/>
      <c r="AKE83" s="66"/>
      <c r="AKF83" s="66"/>
      <c r="AKG83" s="66"/>
      <c r="AKH83" s="66"/>
      <c r="AKI83" s="66"/>
      <c r="AKJ83" s="66"/>
      <c r="AKK83" s="66"/>
      <c r="AKL83" s="66"/>
      <c r="AKM83" s="66"/>
      <c r="AKN83" s="66"/>
      <c r="AKO83" s="66"/>
      <c r="AKP83" s="66"/>
      <c r="AKQ83" s="66"/>
      <c r="AKR83" s="66"/>
      <c r="AKS83" s="66"/>
      <c r="AKT83" s="66"/>
      <c r="AKU83" s="66"/>
      <c r="AKV83" s="66"/>
      <c r="AKW83" s="66"/>
      <c r="AKX83" s="66"/>
      <c r="AKY83" s="66"/>
      <c r="AKZ83" s="66"/>
      <c r="ALA83" s="66"/>
      <c r="ALB83" s="66"/>
      <c r="ALC83" s="66"/>
      <c r="ALD83" s="66"/>
      <c r="ALE83" s="66"/>
      <c r="ALF83" s="66"/>
      <c r="ALG83" s="66"/>
      <c r="ALH83" s="66"/>
      <c r="ALI83" s="66"/>
      <c r="ALJ83" s="66"/>
      <c r="ALK83" s="66"/>
      <c r="ALL83" s="66"/>
      <c r="ALM83" s="66"/>
      <c r="ALN83" s="66"/>
      <c r="ALO83" s="66"/>
      <c r="ALP83" s="66"/>
      <c r="ALQ83" s="66"/>
      <c r="ALR83" s="66"/>
      <c r="ALS83" s="66"/>
      <c r="ALT83" s="66"/>
      <c r="ALU83" s="66"/>
      <c r="ALV83" s="66"/>
      <c r="ALW83" s="66"/>
      <c r="ALX83" s="66"/>
      <c r="ALY83" s="66"/>
      <c r="ALZ83" s="66"/>
      <c r="AMA83" s="66"/>
      <c r="AMB83" s="66"/>
      <c r="AMC83" s="66"/>
      <c r="AMD83" s="66"/>
      <c r="AME83" s="66"/>
      <c r="AMF83" s="66"/>
      <c r="AMG83" s="66"/>
      <c r="AMH83" s="66"/>
      <c r="AMI83" s="66"/>
      <c r="AMJ83" s="66"/>
      <c r="AMK83" s="66"/>
      <c r="AML83" s="66"/>
      <c r="AMM83" s="66"/>
      <c r="AMN83" s="66"/>
      <c r="AMO83" s="66"/>
      <c r="AMP83" s="66"/>
      <c r="AMQ83" s="66"/>
      <c r="AMR83" s="66"/>
      <c r="AMS83" s="66"/>
      <c r="AMT83" s="66"/>
      <c r="AMU83" s="66"/>
      <c r="AMV83" s="66"/>
      <c r="AMW83" s="66"/>
      <c r="AMX83" s="66"/>
      <c r="AMY83" s="66"/>
      <c r="AMZ83" s="66"/>
      <c r="ANA83" s="66"/>
      <c r="ANB83" s="66"/>
      <c r="ANC83" s="66"/>
      <c r="AND83" s="66"/>
      <c r="ANE83" s="66"/>
      <c r="ANF83" s="66"/>
      <c r="ANG83" s="66"/>
      <c r="ANH83" s="66"/>
      <c r="ANI83" s="66"/>
      <c r="ANJ83" s="66"/>
      <c r="ANK83" s="66"/>
      <c r="ANL83" s="66"/>
      <c r="ANM83" s="66"/>
      <c r="ANN83" s="66"/>
      <c r="ANO83" s="66"/>
      <c r="ANP83" s="66"/>
      <c r="ANQ83" s="66"/>
      <c r="ANR83" s="66"/>
      <c r="ANS83" s="66"/>
      <c r="ANT83" s="66"/>
      <c r="ANU83" s="66"/>
      <c r="ANV83" s="66"/>
      <c r="ANW83" s="66"/>
      <c r="ANX83" s="66"/>
      <c r="ANY83" s="66"/>
      <c r="ANZ83" s="66"/>
      <c r="AOA83" s="66"/>
      <c r="AOB83" s="66"/>
      <c r="AOC83" s="66"/>
      <c r="AOD83" s="66"/>
      <c r="AOE83" s="66"/>
      <c r="AOF83" s="66"/>
      <c r="AOG83" s="66"/>
      <c r="AOH83" s="66"/>
      <c r="AOI83" s="66"/>
      <c r="AOJ83" s="66"/>
      <c r="AOK83" s="66"/>
      <c r="AOL83" s="66"/>
      <c r="AOM83" s="66"/>
      <c r="AON83" s="66"/>
      <c r="AOO83" s="66"/>
      <c r="AOP83" s="66"/>
      <c r="AOQ83" s="66"/>
      <c r="AOR83" s="66"/>
      <c r="AOS83" s="66"/>
      <c r="AOT83" s="66"/>
      <c r="AOU83" s="66"/>
      <c r="AOV83" s="66"/>
      <c r="AOW83" s="66"/>
      <c r="AOX83" s="66"/>
      <c r="AOY83" s="66"/>
      <c r="AOZ83" s="66"/>
      <c r="APA83" s="66"/>
      <c r="APB83" s="66"/>
      <c r="APC83" s="66"/>
      <c r="APD83" s="66"/>
      <c r="APE83" s="66"/>
      <c r="APF83" s="66"/>
      <c r="APG83" s="66"/>
      <c r="APH83" s="66"/>
      <c r="API83" s="66"/>
      <c r="APJ83" s="66"/>
      <c r="APK83" s="66"/>
      <c r="APL83" s="66"/>
      <c r="APM83" s="66"/>
      <c r="APN83" s="66"/>
      <c r="APO83" s="66"/>
      <c r="APP83" s="66"/>
      <c r="APQ83" s="66"/>
      <c r="APR83" s="66"/>
      <c r="APS83" s="66"/>
      <c r="APT83" s="66"/>
      <c r="APU83" s="66"/>
      <c r="APV83" s="66"/>
      <c r="APW83" s="66"/>
      <c r="APX83" s="66"/>
      <c r="APY83" s="66"/>
      <c r="APZ83" s="66"/>
      <c r="AQA83" s="66"/>
      <c r="AQB83" s="66"/>
      <c r="AQC83" s="66"/>
      <c r="AQD83" s="66"/>
      <c r="AQE83" s="66"/>
      <c r="AQF83" s="66"/>
      <c r="AQG83" s="66"/>
      <c r="AQH83" s="66"/>
      <c r="AQI83" s="66"/>
      <c r="AQJ83" s="66"/>
      <c r="AQK83" s="66"/>
      <c r="AQL83" s="66"/>
      <c r="AQM83" s="66"/>
      <c r="AQN83" s="66"/>
      <c r="AQO83" s="66"/>
      <c r="AQP83" s="66"/>
      <c r="AQQ83" s="66"/>
      <c r="AQR83" s="66"/>
      <c r="AQS83" s="66"/>
      <c r="AQT83" s="66"/>
      <c r="AQU83" s="66"/>
      <c r="AQV83" s="66"/>
      <c r="AQW83" s="66"/>
      <c r="AQX83" s="66"/>
      <c r="AQY83" s="66"/>
      <c r="AQZ83" s="66"/>
      <c r="ARA83" s="66"/>
      <c r="ARB83" s="66"/>
      <c r="ARC83" s="66"/>
      <c r="ARD83" s="66"/>
      <c r="ARE83" s="66"/>
      <c r="ARF83" s="66"/>
      <c r="ARG83" s="66"/>
      <c r="ARH83" s="66"/>
      <c r="ARI83" s="66"/>
      <c r="ARJ83" s="66"/>
      <c r="ARK83" s="66"/>
      <c r="ARL83" s="66"/>
      <c r="ARM83" s="66"/>
      <c r="ARN83" s="66"/>
      <c r="ARO83" s="66"/>
      <c r="ARP83" s="66"/>
      <c r="ARQ83" s="66"/>
      <c r="ARR83" s="66"/>
      <c r="ARS83" s="66"/>
      <c r="ART83" s="66"/>
      <c r="ARU83" s="66"/>
      <c r="ARV83" s="66"/>
      <c r="ARW83" s="66"/>
      <c r="ARX83" s="66"/>
      <c r="ARY83" s="66"/>
      <c r="ARZ83" s="66"/>
      <c r="ASA83" s="66"/>
      <c r="ASB83" s="66"/>
      <c r="ASC83" s="66"/>
      <c r="ASD83" s="66"/>
      <c r="ASE83" s="66"/>
      <c r="ASF83" s="66"/>
      <c r="ASG83" s="66"/>
      <c r="ASH83" s="66"/>
      <c r="ASI83" s="66"/>
      <c r="ASJ83" s="66"/>
      <c r="ASK83" s="66"/>
      <c r="ASL83" s="66"/>
      <c r="ASM83" s="66"/>
      <c r="ASN83" s="66"/>
      <c r="ASO83" s="66"/>
      <c r="ASP83" s="66"/>
      <c r="ASQ83" s="66"/>
      <c r="ASR83" s="66"/>
      <c r="ASS83" s="66"/>
      <c r="AST83" s="66"/>
      <c r="ASU83" s="66"/>
      <c r="ASV83" s="66"/>
      <c r="ASW83" s="66"/>
      <c r="ASX83" s="66"/>
      <c r="ASY83" s="66"/>
      <c r="ASZ83" s="66"/>
      <c r="ATA83" s="66"/>
      <c r="ATB83" s="66"/>
      <c r="ATC83" s="66"/>
      <c r="ATD83" s="66"/>
      <c r="ATE83" s="66"/>
      <c r="ATF83" s="66"/>
      <c r="ATG83" s="66"/>
      <c r="ATH83" s="66"/>
      <c r="ATI83" s="66"/>
      <c r="ATJ83" s="66"/>
      <c r="ATK83" s="66"/>
      <c r="ATL83" s="66"/>
      <c r="ATM83" s="66"/>
      <c r="ATN83" s="66"/>
      <c r="ATO83" s="66"/>
      <c r="ATP83" s="66"/>
      <c r="ATQ83" s="66"/>
      <c r="ATR83" s="66"/>
      <c r="ATS83" s="66"/>
      <c r="ATT83" s="66"/>
      <c r="ATU83" s="66"/>
      <c r="ATV83" s="66"/>
      <c r="ATW83" s="66"/>
      <c r="ATX83" s="66"/>
      <c r="ATY83" s="66"/>
      <c r="ATZ83" s="66"/>
      <c r="AUA83" s="66"/>
      <c r="AUB83" s="66"/>
      <c r="AUC83" s="66"/>
      <c r="AUD83" s="66"/>
      <c r="AUE83" s="66"/>
      <c r="AUF83" s="66"/>
      <c r="AUG83" s="66"/>
      <c r="AUH83" s="66"/>
      <c r="AUI83" s="66"/>
      <c r="AUJ83" s="66"/>
      <c r="AUK83" s="66"/>
      <c r="AUL83" s="66"/>
      <c r="AUM83" s="66"/>
      <c r="AUN83" s="66"/>
      <c r="AUO83" s="66"/>
      <c r="AUP83" s="66"/>
      <c r="AUQ83" s="66"/>
      <c r="AUR83" s="66"/>
      <c r="AUS83" s="66"/>
      <c r="AUT83" s="66"/>
      <c r="AUU83" s="66"/>
      <c r="AUV83" s="66"/>
      <c r="AUW83" s="66"/>
      <c r="AUX83" s="66"/>
      <c r="AUY83" s="66"/>
      <c r="AUZ83" s="66"/>
      <c r="AVA83" s="66"/>
      <c r="AVB83" s="66"/>
      <c r="AVC83" s="66"/>
      <c r="AVD83" s="66"/>
      <c r="AVE83" s="66"/>
      <c r="AVF83" s="66"/>
      <c r="AVG83" s="66"/>
      <c r="AVH83" s="66"/>
      <c r="AVI83" s="66"/>
      <c r="AVJ83" s="66"/>
      <c r="AVK83" s="66"/>
      <c r="AVL83" s="66"/>
      <c r="AVM83" s="66"/>
      <c r="AVN83" s="66"/>
      <c r="AVO83" s="66"/>
      <c r="AVP83" s="66"/>
      <c r="AVQ83" s="66"/>
      <c r="AVR83" s="66"/>
      <c r="AVS83" s="66"/>
      <c r="AVT83" s="66"/>
      <c r="AVU83" s="66"/>
      <c r="AVV83" s="66"/>
      <c r="AVW83" s="66"/>
      <c r="AVX83" s="66"/>
      <c r="AVY83" s="66"/>
      <c r="AVZ83" s="66"/>
      <c r="AWA83" s="66"/>
      <c r="AWB83" s="66"/>
      <c r="AWC83" s="66"/>
      <c r="AWD83" s="66"/>
      <c r="AWE83" s="66"/>
      <c r="AWF83" s="66"/>
      <c r="AWG83" s="66"/>
      <c r="AWH83" s="66"/>
      <c r="AWI83" s="66"/>
      <c r="AWJ83" s="66"/>
      <c r="AWK83" s="66"/>
      <c r="AWL83" s="66"/>
      <c r="AWM83" s="66"/>
      <c r="AWN83" s="66"/>
      <c r="AWO83" s="66"/>
      <c r="AWP83" s="66"/>
      <c r="AWQ83" s="66"/>
      <c r="AWR83" s="66"/>
      <c r="AWS83" s="66"/>
      <c r="AWT83" s="66"/>
      <c r="AWU83" s="66"/>
      <c r="AWV83" s="66"/>
      <c r="AWW83" s="66"/>
      <c r="AWX83" s="66"/>
      <c r="AWY83" s="66"/>
      <c r="AWZ83" s="66"/>
      <c r="AXA83" s="66"/>
      <c r="AXB83" s="66"/>
      <c r="AXC83" s="66"/>
      <c r="AXD83" s="66"/>
      <c r="AXE83" s="66"/>
      <c r="AXF83" s="66"/>
      <c r="AXG83" s="66"/>
      <c r="AXH83" s="66"/>
      <c r="AXI83" s="66"/>
      <c r="AXJ83" s="66"/>
      <c r="AXK83" s="66"/>
      <c r="AXL83" s="66"/>
      <c r="AXM83" s="66"/>
      <c r="AXN83" s="66"/>
      <c r="AXO83" s="66"/>
      <c r="AXP83" s="66"/>
      <c r="AXQ83" s="66"/>
      <c r="AXR83" s="66"/>
      <c r="AXS83" s="66"/>
      <c r="AXT83" s="66"/>
      <c r="AXU83" s="66"/>
      <c r="AXV83" s="66"/>
      <c r="AXW83" s="66"/>
      <c r="AXX83" s="66"/>
      <c r="AXY83" s="66"/>
      <c r="AXZ83" s="66"/>
      <c r="AYA83" s="66"/>
      <c r="AYB83" s="66"/>
      <c r="AYC83" s="66"/>
      <c r="AYD83" s="66"/>
      <c r="AYE83" s="66"/>
      <c r="AYF83" s="66"/>
      <c r="AYG83" s="66"/>
      <c r="AYH83" s="66"/>
      <c r="AYI83" s="66"/>
      <c r="AYJ83" s="66"/>
      <c r="AYK83" s="66"/>
      <c r="AYL83" s="66"/>
      <c r="AYM83" s="66"/>
      <c r="AYN83" s="66"/>
      <c r="AYO83" s="66"/>
      <c r="AYP83" s="66"/>
      <c r="AYQ83" s="66"/>
      <c r="AYR83" s="66"/>
      <c r="AYS83" s="66"/>
      <c r="AYT83" s="66"/>
      <c r="AYU83" s="66"/>
      <c r="AYV83" s="66"/>
      <c r="AYW83" s="66"/>
      <c r="AYX83" s="66"/>
      <c r="AYY83" s="66"/>
      <c r="AYZ83" s="66"/>
      <c r="AZA83" s="66"/>
      <c r="AZB83" s="66"/>
      <c r="AZC83" s="66"/>
      <c r="AZD83" s="66"/>
      <c r="AZE83" s="66"/>
      <c r="AZF83" s="66"/>
      <c r="AZG83" s="66"/>
      <c r="AZH83" s="66"/>
      <c r="AZI83" s="66"/>
      <c r="AZJ83" s="66"/>
      <c r="AZK83" s="66"/>
      <c r="AZL83" s="66"/>
      <c r="AZM83" s="66"/>
      <c r="AZN83" s="66"/>
      <c r="AZO83" s="66"/>
      <c r="AZP83" s="66"/>
      <c r="AZQ83" s="66"/>
      <c r="AZR83" s="66"/>
      <c r="AZS83" s="66"/>
      <c r="AZT83" s="66"/>
      <c r="AZU83" s="66"/>
      <c r="AZV83" s="66"/>
      <c r="AZW83" s="66"/>
      <c r="AZX83" s="66"/>
      <c r="AZY83" s="66"/>
      <c r="AZZ83" s="66"/>
      <c r="BAA83" s="66"/>
      <c r="BAB83" s="66"/>
      <c r="BAC83" s="66"/>
      <c r="BAD83" s="66"/>
      <c r="BAE83" s="66"/>
      <c r="BAF83" s="66"/>
      <c r="BAG83" s="66"/>
      <c r="BAH83" s="66"/>
      <c r="BAI83" s="66"/>
      <c r="BAJ83" s="66"/>
      <c r="BAK83" s="66"/>
      <c r="BAL83" s="66"/>
      <c r="BAM83" s="66"/>
      <c r="BAN83" s="66"/>
      <c r="BAO83" s="66"/>
      <c r="BAP83" s="66"/>
      <c r="BAQ83" s="66"/>
      <c r="BAR83" s="66"/>
      <c r="BAS83" s="66"/>
      <c r="BAT83" s="66"/>
      <c r="BAU83" s="66"/>
      <c r="BAV83" s="66"/>
      <c r="BAW83" s="66"/>
      <c r="BAX83" s="66"/>
      <c r="BAY83" s="66"/>
      <c r="BAZ83" s="66"/>
      <c r="BBA83" s="66"/>
      <c r="BBB83" s="66"/>
      <c r="BBC83" s="66"/>
      <c r="BBD83" s="66"/>
      <c r="BBE83" s="66"/>
      <c r="BBF83" s="66"/>
      <c r="BBG83" s="66"/>
      <c r="BBH83" s="66"/>
      <c r="BBI83" s="66"/>
      <c r="BBJ83" s="66"/>
      <c r="BBK83" s="66"/>
      <c r="BBL83" s="66"/>
      <c r="BBM83" s="66"/>
      <c r="BBN83" s="66"/>
      <c r="BBO83" s="66"/>
      <c r="BBP83" s="66"/>
      <c r="BBQ83" s="66"/>
      <c r="BBR83" s="66"/>
      <c r="BBS83" s="66"/>
      <c r="BBT83" s="66"/>
      <c r="BBU83" s="66"/>
      <c r="BBV83" s="66"/>
      <c r="BBW83" s="66"/>
      <c r="BBX83" s="66"/>
      <c r="BBY83" s="66"/>
      <c r="BBZ83" s="66"/>
      <c r="BCA83" s="66"/>
      <c r="BCB83" s="66"/>
      <c r="BCC83" s="66"/>
      <c r="BCD83" s="66"/>
      <c r="BCE83" s="66"/>
      <c r="BCF83" s="66"/>
      <c r="BCG83" s="66"/>
      <c r="BCH83" s="66"/>
      <c r="BCI83" s="66"/>
      <c r="BCJ83" s="66"/>
      <c r="BCK83" s="66"/>
      <c r="BCL83" s="66"/>
      <c r="BCM83" s="66"/>
      <c r="BCN83" s="66"/>
      <c r="BCO83" s="66"/>
      <c r="BCP83" s="66"/>
      <c r="BCQ83" s="66"/>
      <c r="BCR83" s="66"/>
      <c r="BCS83" s="66"/>
      <c r="BCT83" s="66"/>
      <c r="BCU83" s="66"/>
      <c r="BCV83" s="66"/>
      <c r="BCW83" s="66"/>
      <c r="BCX83" s="66"/>
      <c r="BCY83" s="66"/>
      <c r="BCZ83" s="66"/>
      <c r="BDA83" s="66"/>
      <c r="BDB83" s="66"/>
      <c r="BDC83" s="66"/>
      <c r="BDD83" s="66"/>
      <c r="BDE83" s="66"/>
      <c r="BDF83" s="66"/>
      <c r="BDG83" s="66"/>
      <c r="BDH83" s="66"/>
      <c r="BDI83" s="66"/>
      <c r="BDJ83" s="66"/>
      <c r="BDK83" s="66"/>
      <c r="BDL83" s="66"/>
      <c r="BDM83" s="66"/>
      <c r="BDN83" s="66"/>
      <c r="BDO83" s="66"/>
      <c r="BDP83" s="66"/>
      <c r="BDQ83" s="66"/>
      <c r="BDR83" s="66"/>
      <c r="BDS83" s="66"/>
      <c r="BDT83" s="66"/>
      <c r="BDU83" s="66"/>
      <c r="BDV83" s="66"/>
      <c r="BDW83" s="66"/>
      <c r="BDX83" s="66"/>
      <c r="BDY83" s="66"/>
      <c r="BDZ83" s="66"/>
      <c r="BEA83" s="66"/>
      <c r="BEB83" s="66"/>
      <c r="BEC83" s="66"/>
      <c r="BED83" s="66"/>
      <c r="BEE83" s="66"/>
      <c r="BEF83" s="66"/>
      <c r="BEG83" s="66"/>
      <c r="BEH83" s="66"/>
      <c r="BEI83" s="66"/>
      <c r="BEJ83" s="66"/>
      <c r="BEK83" s="66"/>
      <c r="BEL83" s="66"/>
      <c r="BEM83" s="66"/>
      <c r="BEN83" s="66"/>
      <c r="BEO83" s="66"/>
      <c r="BEP83" s="66"/>
      <c r="BEQ83" s="66"/>
      <c r="BER83" s="66"/>
      <c r="BES83" s="66"/>
      <c r="BET83" s="66"/>
      <c r="BEU83" s="66"/>
      <c r="BEV83" s="66"/>
      <c r="BEW83" s="66"/>
      <c r="BEX83" s="66"/>
      <c r="BEY83" s="66"/>
      <c r="BEZ83" s="66"/>
      <c r="BFA83" s="66"/>
      <c r="BFB83" s="66"/>
      <c r="BFC83" s="66"/>
      <c r="BFD83" s="66"/>
      <c r="BFE83" s="66"/>
      <c r="BFF83" s="66"/>
      <c r="BFG83" s="66"/>
      <c r="BFH83" s="66"/>
      <c r="BFI83" s="66"/>
      <c r="BFJ83" s="66"/>
      <c r="BFK83" s="66"/>
      <c r="BFL83" s="66"/>
      <c r="BFM83" s="66"/>
      <c r="BFN83" s="66"/>
      <c r="BFO83" s="66"/>
      <c r="BFP83" s="66"/>
      <c r="BFQ83" s="66"/>
      <c r="BFR83" s="66"/>
      <c r="BFS83" s="66"/>
      <c r="BFT83" s="66"/>
      <c r="BFU83" s="66"/>
      <c r="BFV83" s="66"/>
      <c r="BFW83" s="66"/>
      <c r="BFX83" s="66"/>
      <c r="BFY83" s="66"/>
      <c r="BFZ83" s="66"/>
      <c r="BGA83" s="66"/>
      <c r="BGB83" s="66"/>
      <c r="BGC83" s="66"/>
      <c r="BGD83" s="66"/>
      <c r="BGE83" s="66"/>
      <c r="BGF83" s="66"/>
      <c r="BGG83" s="66"/>
      <c r="BGH83" s="66"/>
      <c r="BGI83" s="66"/>
      <c r="BGJ83" s="66"/>
      <c r="BGK83" s="66"/>
      <c r="BGL83" s="66"/>
      <c r="BGM83" s="66"/>
      <c r="BGN83" s="66"/>
      <c r="BGO83" s="66"/>
      <c r="BGP83" s="66"/>
      <c r="BGQ83" s="66"/>
      <c r="BGR83" s="66"/>
      <c r="BGS83" s="66"/>
      <c r="BGT83" s="66"/>
      <c r="BGU83" s="66"/>
      <c r="BGV83" s="66"/>
      <c r="BGW83" s="66"/>
      <c r="BGX83" s="66"/>
      <c r="BGY83" s="66"/>
      <c r="BGZ83" s="66"/>
      <c r="BHA83" s="66"/>
      <c r="BHB83" s="66"/>
      <c r="BHC83" s="66"/>
      <c r="BHD83" s="66"/>
      <c r="BHE83" s="66"/>
      <c r="BHF83" s="66"/>
      <c r="BHG83" s="66"/>
      <c r="BHH83" s="66"/>
      <c r="BHI83" s="66"/>
      <c r="BHJ83" s="66"/>
      <c r="BHK83" s="66"/>
      <c r="BHL83" s="66"/>
      <c r="BHM83" s="66"/>
      <c r="BHN83" s="66"/>
      <c r="BHO83" s="66"/>
      <c r="BHP83" s="66"/>
      <c r="BHQ83" s="66"/>
      <c r="BHR83" s="66"/>
      <c r="BHS83" s="66"/>
      <c r="BHT83" s="66"/>
      <c r="BHU83" s="66"/>
      <c r="BHV83" s="66"/>
      <c r="BHW83" s="66"/>
      <c r="BHX83" s="66"/>
      <c r="BHY83" s="66"/>
      <c r="BHZ83" s="66"/>
      <c r="BIA83" s="66"/>
      <c r="BIB83" s="66"/>
      <c r="BIC83" s="66"/>
      <c r="BID83" s="66"/>
      <c r="BIE83" s="66"/>
      <c r="BIF83" s="66"/>
      <c r="BIG83" s="66"/>
      <c r="BIH83" s="66"/>
      <c r="BII83" s="66"/>
      <c r="BIJ83" s="66"/>
      <c r="BIK83" s="66"/>
      <c r="BIL83" s="66"/>
      <c r="BIM83" s="66"/>
      <c r="BIN83" s="66"/>
      <c r="BIO83" s="66"/>
      <c r="BIP83" s="66"/>
      <c r="BIQ83" s="66"/>
      <c r="BIR83" s="66"/>
      <c r="BIS83" s="66"/>
      <c r="BIT83" s="66"/>
      <c r="BIU83" s="66"/>
      <c r="BIV83" s="66"/>
      <c r="BIW83" s="66"/>
      <c r="BIX83" s="66"/>
      <c r="BIY83" s="66"/>
      <c r="BIZ83" s="66"/>
      <c r="BJA83" s="66"/>
      <c r="BJB83" s="66"/>
      <c r="BJC83" s="66"/>
      <c r="BJD83" s="66"/>
      <c r="BJE83" s="66"/>
      <c r="BJF83" s="66"/>
      <c r="BJG83" s="66"/>
      <c r="BJH83" s="66"/>
      <c r="BJI83" s="66"/>
      <c r="BJJ83" s="66"/>
      <c r="BJK83" s="66"/>
      <c r="BJL83" s="66"/>
      <c r="BJM83" s="66"/>
      <c r="BJN83" s="66"/>
      <c r="BJO83" s="66"/>
      <c r="BJP83" s="66"/>
      <c r="BJQ83" s="66"/>
      <c r="BJR83" s="66"/>
      <c r="BJS83" s="66"/>
      <c r="BJT83" s="66"/>
      <c r="BJU83" s="66"/>
      <c r="BJV83" s="66"/>
      <c r="BJW83" s="66"/>
      <c r="BJX83" s="66"/>
      <c r="BJY83" s="66"/>
      <c r="BJZ83" s="66"/>
      <c r="BKA83" s="66"/>
      <c r="BKB83" s="66"/>
      <c r="BKC83" s="66"/>
      <c r="BKD83" s="66"/>
      <c r="BKE83" s="66"/>
      <c r="BKF83" s="66"/>
      <c r="BKG83" s="66"/>
      <c r="BKH83" s="66"/>
      <c r="BKI83" s="66"/>
      <c r="BKJ83" s="66"/>
      <c r="BKK83" s="66"/>
      <c r="BKL83" s="66"/>
      <c r="BKM83" s="66"/>
      <c r="BKN83" s="66"/>
      <c r="BKO83" s="66"/>
      <c r="BKP83" s="66"/>
      <c r="BKQ83" s="66"/>
      <c r="BKR83" s="66"/>
      <c r="BKS83" s="66"/>
      <c r="BKT83" s="66"/>
      <c r="BKU83" s="66"/>
      <c r="BKV83" s="66"/>
      <c r="BKW83" s="66"/>
      <c r="BKX83" s="66"/>
      <c r="BKY83" s="66"/>
      <c r="BKZ83" s="66"/>
      <c r="BLA83" s="66"/>
      <c r="BLB83" s="66"/>
      <c r="BLC83" s="66"/>
      <c r="BLD83" s="66"/>
      <c r="BLE83" s="66"/>
      <c r="BLF83" s="66"/>
      <c r="BLG83" s="66"/>
      <c r="BLH83" s="66"/>
      <c r="BLI83" s="66"/>
      <c r="BLJ83" s="66"/>
      <c r="BLK83" s="66"/>
      <c r="BLL83" s="66"/>
      <c r="BLM83" s="66"/>
      <c r="BLN83" s="66"/>
      <c r="BLO83" s="66"/>
      <c r="BLP83" s="66"/>
      <c r="BLQ83" s="66"/>
      <c r="BLR83" s="66"/>
      <c r="BLS83" s="66"/>
      <c r="BLT83" s="66"/>
      <c r="BLU83" s="66"/>
      <c r="BLV83" s="66"/>
      <c r="BLW83" s="66"/>
      <c r="BLX83" s="66"/>
      <c r="BLY83" s="66"/>
      <c r="BLZ83" s="66"/>
      <c r="BMA83" s="66"/>
      <c r="BMB83" s="66"/>
      <c r="BMC83" s="66"/>
      <c r="BMD83" s="66"/>
      <c r="BME83" s="66"/>
      <c r="BMF83" s="66"/>
      <c r="BMG83" s="66"/>
      <c r="BMH83" s="66"/>
      <c r="BMI83" s="66"/>
      <c r="BMJ83" s="66"/>
      <c r="BMK83" s="66"/>
      <c r="BML83" s="66"/>
      <c r="BMM83" s="66"/>
      <c r="BMN83" s="66"/>
      <c r="BMO83" s="66"/>
      <c r="BMP83" s="66"/>
      <c r="BMQ83" s="66"/>
      <c r="BMR83" s="66"/>
      <c r="BMS83" s="66"/>
      <c r="BMT83" s="66"/>
      <c r="BMU83" s="66"/>
      <c r="BMV83" s="66"/>
      <c r="BMW83" s="66"/>
      <c r="BMX83" s="66"/>
      <c r="BMY83" s="66"/>
      <c r="BMZ83" s="66"/>
      <c r="BNA83" s="66"/>
      <c r="BNB83" s="66"/>
      <c r="BNC83" s="66"/>
      <c r="BND83" s="66"/>
      <c r="BNE83" s="66"/>
      <c r="BNF83" s="66"/>
      <c r="BNG83" s="66"/>
      <c r="BNH83" s="66"/>
      <c r="BNI83" s="66"/>
      <c r="BNJ83" s="66"/>
      <c r="BNK83" s="66"/>
      <c r="BNL83" s="66"/>
      <c r="BNM83" s="66"/>
      <c r="BNN83" s="66"/>
      <c r="BNO83" s="66"/>
      <c r="BNP83" s="66"/>
      <c r="BNQ83" s="66"/>
      <c r="BNR83" s="66"/>
      <c r="BNS83" s="66"/>
      <c r="BNT83" s="66"/>
      <c r="BNU83" s="66"/>
      <c r="BNV83" s="66"/>
      <c r="BNW83" s="66"/>
      <c r="BNX83" s="66"/>
      <c r="BNY83" s="66"/>
      <c r="BNZ83" s="66"/>
      <c r="BOA83" s="66"/>
      <c r="BOB83" s="66"/>
      <c r="BOC83" s="66"/>
      <c r="BOD83" s="66"/>
      <c r="BOE83" s="66"/>
      <c r="BOF83" s="66"/>
      <c r="BOG83" s="66"/>
      <c r="BOH83" s="66"/>
      <c r="BOI83" s="66"/>
      <c r="BOJ83" s="66"/>
      <c r="BOK83" s="66"/>
      <c r="BOL83" s="66"/>
      <c r="BOM83" s="66"/>
      <c r="BON83" s="66"/>
      <c r="BOO83" s="66"/>
      <c r="BOP83" s="66"/>
      <c r="BOQ83" s="66"/>
      <c r="BOR83" s="66"/>
      <c r="BOS83" s="66"/>
      <c r="BOT83" s="66"/>
      <c r="BOU83" s="66"/>
      <c r="BOV83" s="66"/>
      <c r="BOW83" s="66"/>
      <c r="BOX83" s="66"/>
      <c r="BOY83" s="66"/>
      <c r="BOZ83" s="66"/>
      <c r="BPA83" s="66"/>
      <c r="BPB83" s="66"/>
      <c r="BPC83" s="66"/>
      <c r="BPD83" s="66"/>
      <c r="BPE83" s="66"/>
      <c r="BPF83" s="66"/>
      <c r="BPG83" s="66"/>
      <c r="BPH83" s="66"/>
      <c r="BPI83" s="66"/>
      <c r="BPJ83" s="66"/>
      <c r="BPK83" s="66"/>
      <c r="BPL83" s="66"/>
      <c r="BPM83" s="66"/>
      <c r="BPN83" s="66"/>
      <c r="BPO83" s="66"/>
      <c r="BPP83" s="66"/>
      <c r="BPQ83" s="66"/>
      <c r="BPR83" s="66"/>
      <c r="BPS83" s="66"/>
      <c r="BPT83" s="66"/>
      <c r="BPU83" s="66"/>
      <c r="BPV83" s="66"/>
      <c r="BPW83" s="66"/>
      <c r="BPX83" s="66"/>
      <c r="BPY83" s="66"/>
      <c r="BPZ83" s="66"/>
      <c r="BQA83" s="66"/>
      <c r="BQB83" s="66"/>
      <c r="BQC83" s="66"/>
      <c r="BQD83" s="66"/>
      <c r="BQE83" s="66"/>
      <c r="BQF83" s="66"/>
      <c r="BQG83" s="66"/>
      <c r="BQH83" s="66"/>
      <c r="BQI83" s="66"/>
      <c r="BQJ83" s="66"/>
      <c r="BQK83" s="66"/>
      <c r="BQL83" s="66"/>
      <c r="BQM83" s="66"/>
      <c r="BQN83" s="66"/>
      <c r="BQO83" s="66"/>
      <c r="BQP83" s="66"/>
      <c r="BQQ83" s="66"/>
      <c r="BQR83" s="66"/>
      <c r="BQS83" s="66"/>
      <c r="BQT83" s="66"/>
      <c r="BQU83" s="66"/>
      <c r="BQV83" s="66"/>
      <c r="BQW83" s="66"/>
      <c r="BQX83" s="66"/>
      <c r="BQY83" s="66"/>
      <c r="BQZ83" s="66"/>
      <c r="BRA83" s="66"/>
      <c r="BRB83" s="66"/>
      <c r="BRC83" s="66"/>
      <c r="BRD83" s="66"/>
      <c r="BRE83" s="66"/>
      <c r="BRF83" s="66"/>
      <c r="BRG83" s="66"/>
      <c r="BRH83" s="66"/>
      <c r="BRI83" s="66"/>
      <c r="BRJ83" s="66"/>
      <c r="BRK83" s="66"/>
      <c r="BRL83" s="66"/>
      <c r="BRM83" s="66"/>
      <c r="BRN83" s="66"/>
      <c r="BRO83" s="66"/>
      <c r="BRP83" s="66"/>
      <c r="BRQ83" s="66"/>
      <c r="BRR83" s="66"/>
      <c r="BRS83" s="66"/>
      <c r="BRT83" s="66"/>
      <c r="BRU83" s="66"/>
      <c r="BRV83" s="66"/>
      <c r="BRW83" s="66"/>
      <c r="BRX83" s="66"/>
      <c r="BRY83" s="66"/>
      <c r="BRZ83" s="66"/>
      <c r="BSA83" s="66"/>
      <c r="BSB83" s="66"/>
      <c r="BSC83" s="66"/>
      <c r="BSD83" s="66"/>
      <c r="BSE83" s="66"/>
      <c r="BSF83" s="66"/>
      <c r="BSG83" s="66"/>
      <c r="BSH83" s="66"/>
      <c r="BSI83" s="66"/>
      <c r="BSJ83" s="66"/>
      <c r="BSK83" s="66"/>
      <c r="BSL83" s="66"/>
      <c r="BSM83" s="66"/>
      <c r="BSN83" s="66"/>
      <c r="BSO83" s="66"/>
      <c r="BSP83" s="66"/>
      <c r="BSQ83" s="66"/>
      <c r="BSR83" s="66"/>
      <c r="BSS83" s="66"/>
      <c r="BST83" s="66"/>
      <c r="BSU83" s="66"/>
      <c r="BSV83" s="66"/>
      <c r="BSW83" s="66"/>
      <c r="BSX83" s="66"/>
      <c r="BSY83" s="66"/>
      <c r="BSZ83" s="66"/>
      <c r="BTA83" s="66"/>
      <c r="BTB83" s="66"/>
      <c r="BTC83" s="66"/>
      <c r="BTD83" s="66"/>
      <c r="BTE83" s="66"/>
      <c r="BTF83" s="66"/>
      <c r="BTG83" s="66"/>
      <c r="BTH83" s="66"/>
      <c r="BTI83" s="66"/>
      <c r="BTJ83" s="66"/>
      <c r="BTK83" s="66"/>
      <c r="BTL83" s="66"/>
      <c r="BTM83" s="66"/>
      <c r="BTN83" s="66"/>
      <c r="BTO83" s="66"/>
      <c r="BTP83" s="66"/>
      <c r="BTQ83" s="66"/>
      <c r="BTR83" s="66"/>
      <c r="BTS83" s="66"/>
      <c r="BTT83" s="66"/>
      <c r="BTU83" s="66"/>
      <c r="BTV83" s="66"/>
      <c r="BTW83" s="66"/>
      <c r="BTX83" s="66"/>
      <c r="BTY83" s="66"/>
      <c r="BTZ83" s="66"/>
      <c r="BUA83" s="66"/>
      <c r="BUB83" s="66"/>
      <c r="BUC83" s="66"/>
      <c r="BUD83" s="66"/>
      <c r="BUE83" s="66"/>
      <c r="BUF83" s="66"/>
      <c r="BUG83" s="66"/>
      <c r="BUH83" s="66"/>
      <c r="BUI83" s="66"/>
      <c r="BUJ83" s="66"/>
      <c r="BUK83" s="66"/>
      <c r="BUL83" s="66"/>
      <c r="BUM83" s="66"/>
      <c r="BUN83" s="66"/>
      <c r="BUO83" s="66"/>
      <c r="BUP83" s="66"/>
      <c r="BUQ83" s="66"/>
      <c r="BUR83" s="66"/>
      <c r="BUS83" s="66"/>
      <c r="BUT83" s="66"/>
      <c r="BUU83" s="66"/>
      <c r="BUV83" s="66"/>
      <c r="BUW83" s="66"/>
      <c r="BUX83" s="66"/>
      <c r="BUY83" s="66"/>
      <c r="BUZ83" s="66"/>
      <c r="BVA83" s="66"/>
      <c r="BVB83" s="66"/>
      <c r="BVC83" s="66"/>
      <c r="BVD83" s="66"/>
      <c r="BVE83" s="66"/>
      <c r="BVF83" s="66"/>
      <c r="BVG83" s="66"/>
      <c r="BVH83" s="66"/>
      <c r="BVI83" s="66"/>
      <c r="BVJ83" s="66"/>
      <c r="BVK83" s="66"/>
      <c r="BVL83" s="66"/>
      <c r="BVM83" s="66"/>
      <c r="BVN83" s="66"/>
      <c r="BVO83" s="66"/>
      <c r="BVP83" s="66"/>
      <c r="BVQ83" s="66"/>
      <c r="BVR83" s="66"/>
      <c r="BVS83" s="66"/>
      <c r="BVT83" s="66"/>
      <c r="BVU83" s="66"/>
      <c r="BVV83" s="66"/>
      <c r="BVW83" s="66"/>
      <c r="BVX83" s="66"/>
      <c r="BVY83" s="66"/>
      <c r="BVZ83" s="66"/>
      <c r="BWA83" s="66"/>
      <c r="BWB83" s="66"/>
      <c r="BWC83" s="66"/>
      <c r="BWD83" s="66"/>
      <c r="BWE83" s="66"/>
      <c r="BWF83" s="66"/>
      <c r="BWG83" s="66"/>
      <c r="BWH83" s="66"/>
      <c r="BWI83" s="66"/>
      <c r="BWJ83" s="66"/>
      <c r="BWK83" s="66"/>
      <c r="BWL83" s="66"/>
      <c r="BWM83" s="66"/>
      <c r="BWN83" s="66"/>
      <c r="BWO83" s="66"/>
      <c r="BWP83" s="66"/>
      <c r="BWQ83" s="66"/>
      <c r="BWR83" s="66"/>
      <c r="BWS83" s="66"/>
      <c r="BWT83" s="66"/>
      <c r="BWU83" s="66"/>
      <c r="BWV83" s="66"/>
      <c r="BWW83" s="66"/>
      <c r="BWX83" s="66"/>
      <c r="BWY83" s="66"/>
      <c r="BWZ83" s="66"/>
      <c r="BXA83" s="66"/>
      <c r="BXB83" s="66"/>
      <c r="BXC83" s="66"/>
      <c r="BXD83" s="66"/>
      <c r="BXE83" s="66"/>
      <c r="BXF83" s="66"/>
      <c r="BXG83" s="66"/>
      <c r="BXH83" s="66"/>
      <c r="BXI83" s="66"/>
      <c r="BXJ83" s="66"/>
      <c r="BXK83" s="66"/>
      <c r="BXL83" s="66"/>
      <c r="BXM83" s="66"/>
      <c r="BXN83" s="66"/>
      <c r="BXO83" s="66"/>
      <c r="BXP83" s="66"/>
      <c r="BXQ83" s="66"/>
      <c r="BXR83" s="66"/>
      <c r="BXS83" s="66"/>
      <c r="BXT83" s="66"/>
      <c r="BXU83" s="66"/>
      <c r="BXV83" s="66"/>
      <c r="BXW83" s="66"/>
      <c r="BXX83" s="66"/>
      <c r="BXY83" s="66"/>
      <c r="BXZ83" s="66"/>
      <c r="BYA83" s="66"/>
      <c r="BYB83" s="66"/>
      <c r="BYC83" s="66"/>
      <c r="BYD83" s="66"/>
      <c r="BYE83" s="66"/>
      <c r="BYF83" s="66"/>
      <c r="BYG83" s="66"/>
      <c r="BYH83" s="66"/>
      <c r="BYI83" s="66"/>
      <c r="BYJ83" s="66"/>
      <c r="BYK83" s="66"/>
      <c r="BYL83" s="66"/>
      <c r="BYM83" s="66"/>
      <c r="BYN83" s="66"/>
      <c r="BYO83" s="66"/>
      <c r="BYP83" s="66"/>
      <c r="BYQ83" s="66"/>
      <c r="BYR83" s="66"/>
      <c r="BYS83" s="66"/>
      <c r="BYT83" s="66"/>
      <c r="BYU83" s="66"/>
      <c r="BYV83" s="66"/>
      <c r="BYW83" s="66"/>
      <c r="BYX83" s="66"/>
      <c r="BYY83" s="66"/>
      <c r="BYZ83" s="66"/>
      <c r="BZA83" s="66"/>
      <c r="BZB83" s="66"/>
      <c r="BZC83" s="66"/>
      <c r="BZD83" s="66"/>
      <c r="BZE83" s="66"/>
      <c r="BZF83" s="66"/>
      <c r="BZG83" s="66"/>
      <c r="BZH83" s="66"/>
      <c r="BZI83" s="66"/>
      <c r="BZJ83" s="66"/>
      <c r="BZK83" s="66"/>
      <c r="BZL83" s="66"/>
      <c r="BZM83" s="66"/>
      <c r="BZN83" s="66"/>
      <c r="BZO83" s="66"/>
      <c r="BZP83" s="66"/>
      <c r="BZQ83" s="66"/>
      <c r="BZR83" s="66"/>
      <c r="BZS83" s="66"/>
      <c r="BZT83" s="66"/>
      <c r="BZU83" s="66"/>
      <c r="BZV83" s="66"/>
      <c r="BZW83" s="66"/>
      <c r="BZX83" s="66"/>
      <c r="BZY83" s="66"/>
      <c r="BZZ83" s="66"/>
      <c r="CAA83" s="66"/>
      <c r="CAB83" s="66"/>
      <c r="CAC83" s="66"/>
      <c r="CAD83" s="66"/>
      <c r="CAE83" s="66"/>
      <c r="CAF83" s="66"/>
      <c r="CAG83" s="66"/>
      <c r="CAH83" s="66"/>
      <c r="CAI83" s="66"/>
      <c r="CAJ83" s="66"/>
      <c r="CAK83" s="66"/>
      <c r="CAL83" s="66"/>
      <c r="CAM83" s="66"/>
      <c r="CAN83" s="66"/>
      <c r="CAO83" s="66"/>
      <c r="CAP83" s="66"/>
      <c r="CAQ83" s="66"/>
      <c r="CAR83" s="66"/>
      <c r="CAS83" s="66"/>
      <c r="CAT83" s="66"/>
      <c r="CAU83" s="66"/>
      <c r="CAV83" s="66"/>
      <c r="CAW83" s="66"/>
      <c r="CAX83" s="66"/>
      <c r="CAY83" s="66"/>
      <c r="CAZ83" s="66"/>
      <c r="CBA83" s="66"/>
      <c r="CBB83" s="66"/>
      <c r="CBC83" s="66"/>
      <c r="CBD83" s="66"/>
      <c r="CBE83" s="66"/>
      <c r="CBF83" s="66"/>
      <c r="CBG83" s="66"/>
      <c r="CBH83" s="66"/>
      <c r="CBI83" s="66"/>
      <c r="CBJ83" s="66"/>
      <c r="CBK83" s="66"/>
      <c r="CBL83" s="66"/>
      <c r="CBM83" s="66"/>
      <c r="CBN83" s="66"/>
      <c r="CBO83" s="66"/>
      <c r="CBP83" s="66"/>
      <c r="CBQ83" s="66"/>
      <c r="CBR83" s="66"/>
      <c r="CBS83" s="66"/>
      <c r="CBT83" s="66"/>
      <c r="CBU83" s="66"/>
      <c r="CBV83" s="66"/>
      <c r="CBW83" s="66"/>
      <c r="CBX83" s="66"/>
      <c r="CBY83" s="66"/>
      <c r="CBZ83" s="66"/>
      <c r="CCA83" s="66"/>
      <c r="CCB83" s="66"/>
      <c r="CCC83" s="66"/>
      <c r="CCD83" s="66"/>
      <c r="CCE83" s="66"/>
      <c r="CCF83" s="66"/>
      <c r="CCG83" s="66"/>
      <c r="CCH83" s="66"/>
      <c r="CCI83" s="66"/>
      <c r="CCJ83" s="66"/>
      <c r="CCK83" s="66"/>
      <c r="CCL83" s="66"/>
      <c r="CCM83" s="66"/>
      <c r="CCN83" s="66"/>
      <c r="CCO83" s="66"/>
      <c r="CCP83" s="66"/>
      <c r="CCQ83" s="66"/>
      <c r="CCR83" s="66"/>
      <c r="CCS83" s="66"/>
      <c r="CCT83" s="66"/>
      <c r="CCU83" s="66"/>
      <c r="CCV83" s="66"/>
      <c r="CCW83" s="66"/>
      <c r="CCX83" s="66"/>
      <c r="CCY83" s="66"/>
      <c r="CCZ83" s="66"/>
      <c r="CDA83" s="66"/>
      <c r="CDB83" s="66"/>
      <c r="CDC83" s="66"/>
      <c r="CDD83" s="66"/>
      <c r="CDE83" s="66"/>
      <c r="CDF83" s="66"/>
      <c r="CDG83" s="66"/>
      <c r="CDH83" s="66"/>
      <c r="CDI83" s="66"/>
      <c r="CDJ83" s="66"/>
      <c r="CDK83" s="66"/>
      <c r="CDL83" s="66"/>
      <c r="CDM83" s="66"/>
      <c r="CDN83" s="66"/>
      <c r="CDO83" s="66"/>
      <c r="CDP83" s="66"/>
      <c r="CDQ83" s="66"/>
      <c r="CDR83" s="66"/>
      <c r="CDS83" s="66"/>
      <c r="CDT83" s="66"/>
      <c r="CDU83" s="66"/>
      <c r="CDV83" s="66"/>
      <c r="CDW83" s="66"/>
      <c r="CDX83" s="66"/>
      <c r="CDY83" s="66"/>
      <c r="CDZ83" s="66"/>
      <c r="CEA83" s="66"/>
      <c r="CEB83" s="66"/>
      <c r="CEC83" s="66"/>
      <c r="CED83" s="66"/>
      <c r="CEE83" s="66"/>
      <c r="CEF83" s="66"/>
      <c r="CEG83" s="66"/>
      <c r="CEH83" s="66"/>
      <c r="CEI83" s="66"/>
      <c r="CEJ83" s="66"/>
      <c r="CEK83" s="66"/>
      <c r="CEL83" s="66"/>
      <c r="CEM83" s="66"/>
      <c r="CEN83" s="66"/>
      <c r="CEO83" s="66"/>
      <c r="CEP83" s="66"/>
      <c r="CEQ83" s="66"/>
      <c r="CER83" s="66"/>
      <c r="CES83" s="66"/>
      <c r="CET83" s="66"/>
      <c r="CEU83" s="66"/>
      <c r="CEV83" s="66"/>
      <c r="CEW83" s="66"/>
      <c r="CEX83" s="66"/>
      <c r="CEY83" s="66"/>
      <c r="CEZ83" s="66"/>
      <c r="CFA83" s="66"/>
      <c r="CFB83" s="66"/>
      <c r="CFC83" s="66"/>
      <c r="CFD83" s="66"/>
      <c r="CFE83" s="66"/>
      <c r="CFF83" s="66"/>
      <c r="CFG83" s="66"/>
      <c r="CFH83" s="66"/>
      <c r="CFI83" s="66"/>
      <c r="CFJ83" s="66"/>
      <c r="CFK83" s="66"/>
      <c r="CFL83" s="66"/>
      <c r="CFM83" s="66"/>
      <c r="CFN83" s="66"/>
      <c r="CFO83" s="66"/>
      <c r="CFP83" s="66"/>
      <c r="CFQ83" s="66"/>
      <c r="CFR83" s="66"/>
      <c r="CFS83" s="66"/>
      <c r="CFT83" s="66"/>
      <c r="CFU83" s="66"/>
      <c r="CFV83" s="66"/>
      <c r="CFW83" s="66"/>
      <c r="CFX83" s="66"/>
      <c r="CFY83" s="66"/>
      <c r="CFZ83" s="66"/>
      <c r="CGA83" s="66"/>
      <c r="CGB83" s="66"/>
      <c r="CGC83" s="66"/>
      <c r="CGD83" s="66"/>
      <c r="CGE83" s="66"/>
      <c r="CGF83" s="66"/>
      <c r="CGG83" s="66"/>
      <c r="CGH83" s="66"/>
      <c r="CGI83" s="66"/>
      <c r="CGJ83" s="66"/>
      <c r="CGK83" s="66"/>
      <c r="CGL83" s="66"/>
      <c r="CGM83" s="66"/>
      <c r="CGN83" s="66"/>
      <c r="CGO83" s="66"/>
      <c r="CGP83" s="66"/>
      <c r="CGQ83" s="66"/>
      <c r="CGR83" s="66"/>
      <c r="CGS83" s="66"/>
      <c r="CGT83" s="66"/>
      <c r="CGU83" s="66"/>
      <c r="CGV83" s="66"/>
      <c r="CGW83" s="66"/>
      <c r="CGX83" s="66"/>
      <c r="CGY83" s="66"/>
      <c r="CGZ83" s="66"/>
      <c r="CHA83" s="66"/>
      <c r="CHB83" s="66"/>
      <c r="CHC83" s="66"/>
      <c r="CHD83" s="66"/>
      <c r="CHE83" s="66"/>
      <c r="CHF83" s="66"/>
      <c r="CHG83" s="66"/>
      <c r="CHH83" s="66"/>
      <c r="CHI83" s="66"/>
      <c r="CHJ83" s="66"/>
      <c r="CHK83" s="66"/>
      <c r="CHL83" s="66"/>
      <c r="CHM83" s="66"/>
      <c r="CHN83" s="66"/>
      <c r="CHO83" s="66"/>
      <c r="CHP83" s="66"/>
      <c r="CHQ83" s="66"/>
      <c r="CHR83" s="66"/>
      <c r="CHS83" s="66"/>
      <c r="CHT83" s="66"/>
      <c r="CHU83" s="66"/>
      <c r="CHV83" s="66"/>
      <c r="CHW83" s="66"/>
      <c r="CHX83" s="66"/>
      <c r="CHY83" s="66"/>
      <c r="CHZ83" s="66"/>
      <c r="CIA83" s="66"/>
      <c r="CIB83" s="66"/>
      <c r="CIC83" s="66"/>
      <c r="CID83" s="66"/>
      <c r="CIE83" s="66"/>
      <c r="CIF83" s="66"/>
      <c r="CIG83" s="66"/>
      <c r="CIH83" s="66"/>
      <c r="CII83" s="66"/>
      <c r="CIJ83" s="66"/>
      <c r="CIK83" s="66"/>
      <c r="CIL83" s="66"/>
      <c r="CIM83" s="66"/>
      <c r="CIN83" s="66"/>
      <c r="CIO83" s="66"/>
      <c r="CIP83" s="66"/>
      <c r="CIQ83" s="66"/>
      <c r="CIR83" s="66"/>
      <c r="CIS83" s="66"/>
      <c r="CIT83" s="66"/>
      <c r="CIU83" s="66"/>
      <c r="CIV83" s="66"/>
      <c r="CIW83" s="66"/>
      <c r="CIX83" s="66"/>
      <c r="CIY83" s="66"/>
      <c r="CIZ83" s="66"/>
      <c r="CJA83" s="66"/>
      <c r="CJB83" s="66"/>
      <c r="CJC83" s="66"/>
      <c r="CJD83" s="66"/>
      <c r="CJE83" s="66"/>
      <c r="CJF83" s="66"/>
      <c r="CJG83" s="66"/>
      <c r="CJH83" s="66"/>
      <c r="CJI83" s="66"/>
      <c r="CJJ83" s="66"/>
      <c r="CJK83" s="66"/>
      <c r="CJL83" s="66"/>
      <c r="CJM83" s="66"/>
      <c r="CJN83" s="66"/>
      <c r="CJO83" s="66"/>
      <c r="CJP83" s="66"/>
      <c r="CJQ83" s="66"/>
      <c r="CJR83" s="66"/>
      <c r="CJS83" s="66"/>
      <c r="CJT83" s="66"/>
      <c r="CJU83" s="66"/>
      <c r="CJV83" s="66"/>
      <c r="CJW83" s="66"/>
      <c r="CJX83" s="66"/>
      <c r="CJY83" s="66"/>
      <c r="CJZ83" s="66"/>
      <c r="CKA83" s="66"/>
      <c r="CKB83" s="66"/>
      <c r="CKC83" s="66"/>
      <c r="CKD83" s="66"/>
      <c r="CKE83" s="66"/>
      <c r="CKF83" s="66"/>
      <c r="CKG83" s="66"/>
      <c r="CKH83" s="66"/>
      <c r="CKI83" s="66"/>
      <c r="CKJ83" s="66"/>
      <c r="CKK83" s="66"/>
      <c r="CKL83" s="66"/>
      <c r="CKM83" s="66"/>
      <c r="CKN83" s="66"/>
      <c r="CKO83" s="66"/>
      <c r="CKP83" s="66"/>
      <c r="CKQ83" s="66"/>
      <c r="CKR83" s="66"/>
      <c r="CKS83" s="66"/>
      <c r="CKT83" s="66"/>
      <c r="CKU83" s="66"/>
      <c r="CKV83" s="66"/>
      <c r="CKW83" s="66"/>
      <c r="CKX83" s="66"/>
      <c r="CKY83" s="66"/>
      <c r="CKZ83" s="66"/>
      <c r="CLA83" s="66"/>
      <c r="CLB83" s="66"/>
      <c r="CLC83" s="66"/>
      <c r="CLD83" s="66"/>
      <c r="CLE83" s="66"/>
      <c r="CLF83" s="66"/>
      <c r="CLG83" s="66"/>
      <c r="CLH83" s="66"/>
      <c r="CLI83" s="66"/>
      <c r="CLJ83" s="66"/>
      <c r="CLK83" s="66"/>
      <c r="CLL83" s="66"/>
      <c r="CLM83" s="66"/>
      <c r="CLN83" s="66"/>
      <c r="CLO83" s="66"/>
      <c r="CLP83" s="66"/>
      <c r="CLQ83" s="66"/>
      <c r="CLR83" s="66"/>
      <c r="CLS83" s="66"/>
      <c r="CLT83" s="66"/>
      <c r="CLU83" s="66"/>
      <c r="CLV83" s="66"/>
      <c r="CLW83" s="66"/>
      <c r="CLX83" s="66"/>
      <c r="CLY83" s="66"/>
      <c r="CLZ83" s="66"/>
      <c r="CMA83" s="66"/>
      <c r="CMB83" s="66"/>
      <c r="CMC83" s="66"/>
      <c r="CMD83" s="66"/>
      <c r="CME83" s="66"/>
      <c r="CMF83" s="66"/>
      <c r="CMG83" s="66"/>
      <c r="CMH83" s="66"/>
      <c r="CMI83" s="66"/>
      <c r="CMJ83" s="66"/>
      <c r="CMK83" s="66"/>
      <c r="CML83" s="66"/>
      <c r="CMM83" s="66"/>
      <c r="CMN83" s="66"/>
      <c r="CMO83" s="66"/>
      <c r="CMP83" s="66"/>
      <c r="CMQ83" s="66"/>
      <c r="CMR83" s="66"/>
      <c r="CMS83" s="66"/>
      <c r="CMT83" s="66"/>
      <c r="CMU83" s="66"/>
      <c r="CMV83" s="66"/>
      <c r="CMW83" s="66"/>
      <c r="CMX83" s="66"/>
      <c r="CMY83" s="66"/>
      <c r="CMZ83" s="66"/>
      <c r="CNA83" s="66"/>
      <c r="CNB83" s="66"/>
      <c r="CNC83" s="66"/>
      <c r="CND83" s="66"/>
      <c r="CNE83" s="66"/>
      <c r="CNF83" s="66"/>
      <c r="CNG83" s="66"/>
      <c r="CNH83" s="66"/>
      <c r="CNI83" s="66"/>
      <c r="CNJ83" s="66"/>
      <c r="CNK83" s="66"/>
      <c r="CNL83" s="66"/>
      <c r="CNM83" s="66"/>
      <c r="CNN83" s="66"/>
      <c r="CNO83" s="66"/>
      <c r="CNP83" s="66"/>
      <c r="CNQ83" s="66"/>
      <c r="CNR83" s="66"/>
      <c r="CNS83" s="66"/>
      <c r="CNT83" s="66"/>
      <c r="CNU83" s="66"/>
      <c r="CNV83" s="66"/>
      <c r="CNW83" s="66"/>
      <c r="CNX83" s="66"/>
      <c r="CNY83" s="66"/>
      <c r="CNZ83" s="66"/>
      <c r="COA83" s="66"/>
      <c r="COB83" s="66"/>
      <c r="COC83" s="66"/>
      <c r="COD83" s="66"/>
      <c r="COE83" s="66"/>
      <c r="COF83" s="66"/>
      <c r="COG83" s="66"/>
      <c r="COH83" s="66"/>
      <c r="COI83" s="66"/>
      <c r="COJ83" s="66"/>
      <c r="COK83" s="66"/>
      <c r="COL83" s="66"/>
      <c r="COM83" s="66"/>
      <c r="CON83" s="66"/>
      <c r="COO83" s="66"/>
      <c r="COP83" s="66"/>
      <c r="COQ83" s="66"/>
      <c r="COR83" s="66"/>
      <c r="COS83" s="66"/>
      <c r="COT83" s="66"/>
      <c r="COU83" s="66"/>
      <c r="COV83" s="66"/>
      <c r="COW83" s="66"/>
      <c r="COX83" s="66"/>
      <c r="COY83" s="66"/>
      <c r="COZ83" s="66"/>
      <c r="CPA83" s="66"/>
      <c r="CPB83" s="66"/>
      <c r="CPC83" s="66"/>
      <c r="CPD83" s="66"/>
      <c r="CPE83" s="66"/>
      <c r="CPF83" s="66"/>
      <c r="CPG83" s="66"/>
      <c r="CPH83" s="66"/>
      <c r="CPI83" s="66"/>
      <c r="CPJ83" s="66"/>
      <c r="CPK83" s="66"/>
      <c r="CPL83" s="66"/>
      <c r="CPM83" s="66"/>
      <c r="CPN83" s="66"/>
      <c r="CPO83" s="66"/>
      <c r="CPP83" s="66"/>
      <c r="CPQ83" s="66"/>
      <c r="CPR83" s="66"/>
      <c r="CPS83" s="66"/>
      <c r="CPT83" s="66"/>
      <c r="CPU83" s="66"/>
      <c r="CPV83" s="66"/>
      <c r="CPW83" s="66"/>
      <c r="CPX83" s="66"/>
      <c r="CPY83" s="66"/>
      <c r="CPZ83" s="66"/>
      <c r="CQA83" s="66"/>
      <c r="CQB83" s="66"/>
      <c r="CQC83" s="66"/>
      <c r="CQD83" s="66"/>
      <c r="CQE83" s="66"/>
      <c r="CQF83" s="66"/>
      <c r="CQG83" s="66"/>
      <c r="CQH83" s="66"/>
      <c r="CQI83" s="66"/>
      <c r="CQJ83" s="66"/>
      <c r="CQK83" s="66"/>
      <c r="CQL83" s="66"/>
      <c r="CQM83" s="66"/>
      <c r="CQN83" s="66"/>
      <c r="CQO83" s="66"/>
      <c r="CQP83" s="66"/>
      <c r="CQQ83" s="66"/>
      <c r="CQR83" s="66"/>
      <c r="CQS83" s="66"/>
      <c r="CQT83" s="66"/>
      <c r="CQU83" s="66"/>
      <c r="CQV83" s="66"/>
      <c r="CQW83" s="66"/>
      <c r="CQX83" s="66"/>
      <c r="CQY83" s="66"/>
      <c r="CQZ83" s="66"/>
      <c r="CRA83" s="66"/>
      <c r="CRB83" s="66"/>
      <c r="CRC83" s="66"/>
      <c r="CRD83" s="66"/>
      <c r="CRE83" s="66"/>
      <c r="CRF83" s="66"/>
      <c r="CRG83" s="66"/>
      <c r="CRH83" s="66"/>
      <c r="CRI83" s="66"/>
      <c r="CRJ83" s="66"/>
      <c r="CRK83" s="66"/>
      <c r="CRL83" s="66"/>
      <c r="CRM83" s="66"/>
      <c r="CRN83" s="66"/>
      <c r="CRO83" s="66"/>
      <c r="CRP83" s="66"/>
      <c r="CRQ83" s="66"/>
      <c r="CRR83" s="66"/>
      <c r="CRS83" s="66"/>
      <c r="CRT83" s="66"/>
      <c r="CRU83" s="66"/>
      <c r="CRV83" s="66"/>
      <c r="CRW83" s="66"/>
      <c r="CRX83" s="66"/>
      <c r="CRY83" s="66"/>
      <c r="CRZ83" s="66"/>
      <c r="CSA83" s="66"/>
      <c r="CSB83" s="66"/>
      <c r="CSC83" s="66"/>
      <c r="CSD83" s="66"/>
      <c r="CSE83" s="66"/>
      <c r="CSF83" s="66"/>
      <c r="CSG83" s="66"/>
      <c r="CSH83" s="66"/>
      <c r="CSI83" s="66"/>
      <c r="CSJ83" s="66"/>
      <c r="CSK83" s="66"/>
      <c r="CSL83" s="66"/>
      <c r="CSM83" s="66"/>
      <c r="CSN83" s="66"/>
      <c r="CSO83" s="66"/>
      <c r="CSP83" s="66"/>
      <c r="CSQ83" s="66"/>
      <c r="CSR83" s="66"/>
      <c r="CSS83" s="66"/>
      <c r="CST83" s="66"/>
      <c r="CSU83" s="66"/>
      <c r="CSV83" s="66"/>
      <c r="CSW83" s="66"/>
      <c r="CSX83" s="66"/>
      <c r="CSY83" s="66"/>
      <c r="CSZ83" s="66"/>
      <c r="CTA83" s="66"/>
      <c r="CTB83" s="66"/>
      <c r="CTC83" s="66"/>
      <c r="CTD83" s="66"/>
      <c r="CTE83" s="66"/>
      <c r="CTF83" s="66"/>
      <c r="CTG83" s="66"/>
      <c r="CTH83" s="66"/>
      <c r="CTI83" s="66"/>
      <c r="CTJ83" s="66"/>
      <c r="CTK83" s="66"/>
      <c r="CTL83" s="66"/>
      <c r="CTM83" s="66"/>
      <c r="CTN83" s="66"/>
      <c r="CTO83" s="66"/>
      <c r="CTP83" s="66"/>
      <c r="CTQ83" s="66"/>
      <c r="CTR83" s="66"/>
      <c r="CTS83" s="66"/>
      <c r="CTT83" s="66"/>
      <c r="CTU83" s="66"/>
      <c r="CTV83" s="66"/>
      <c r="CTW83" s="66"/>
      <c r="CTX83" s="66"/>
      <c r="CTY83" s="66"/>
      <c r="CTZ83" s="66"/>
      <c r="CUA83" s="66"/>
      <c r="CUB83" s="66"/>
      <c r="CUC83" s="66"/>
      <c r="CUD83" s="66"/>
      <c r="CUE83" s="66"/>
      <c r="CUF83" s="66"/>
      <c r="CUG83" s="66"/>
      <c r="CUH83" s="66"/>
      <c r="CUI83" s="66"/>
      <c r="CUJ83" s="66"/>
      <c r="CUK83" s="66"/>
      <c r="CUL83" s="66"/>
      <c r="CUM83" s="66"/>
      <c r="CUN83" s="66"/>
      <c r="CUO83" s="66"/>
      <c r="CUP83" s="66"/>
      <c r="CUQ83" s="66"/>
      <c r="CUR83" s="66"/>
      <c r="CUS83" s="66"/>
      <c r="CUT83" s="66"/>
      <c r="CUU83" s="66"/>
      <c r="CUV83" s="66"/>
      <c r="CUW83" s="66"/>
      <c r="CUX83" s="66"/>
      <c r="CUY83" s="66"/>
      <c r="CUZ83" s="66"/>
      <c r="CVA83" s="66"/>
      <c r="CVB83" s="66"/>
      <c r="CVC83" s="66"/>
      <c r="CVD83" s="66"/>
      <c r="CVE83" s="66"/>
      <c r="CVF83" s="66"/>
      <c r="CVG83" s="66"/>
      <c r="CVH83" s="66"/>
      <c r="CVI83" s="66"/>
      <c r="CVJ83" s="66"/>
      <c r="CVK83" s="66"/>
      <c r="CVL83" s="66"/>
      <c r="CVM83" s="66"/>
      <c r="CVN83" s="66"/>
      <c r="CVO83" s="66"/>
      <c r="CVP83" s="66"/>
      <c r="CVQ83" s="66"/>
      <c r="CVR83" s="66"/>
      <c r="CVS83" s="66"/>
      <c r="CVT83" s="66"/>
      <c r="CVU83" s="66"/>
      <c r="CVV83" s="66"/>
      <c r="CVW83" s="66"/>
      <c r="CVX83" s="66"/>
      <c r="CVY83" s="66"/>
      <c r="CVZ83" s="66"/>
      <c r="CWA83" s="66"/>
      <c r="CWB83" s="66"/>
      <c r="CWC83" s="66"/>
      <c r="CWD83" s="66"/>
      <c r="CWE83" s="66"/>
      <c r="CWF83" s="66"/>
      <c r="CWG83" s="66"/>
      <c r="CWH83" s="66"/>
      <c r="CWI83" s="66"/>
      <c r="CWJ83" s="66"/>
      <c r="CWK83" s="66"/>
      <c r="CWL83" s="66"/>
      <c r="CWM83" s="66"/>
      <c r="CWN83" s="66"/>
      <c r="CWO83" s="66"/>
      <c r="CWP83" s="66"/>
      <c r="CWQ83" s="66"/>
      <c r="CWR83" s="66"/>
      <c r="CWS83" s="66"/>
      <c r="CWT83" s="66"/>
      <c r="CWU83" s="66"/>
      <c r="CWV83" s="66"/>
      <c r="CWW83" s="66"/>
      <c r="CWX83" s="66"/>
      <c r="CWY83" s="66"/>
      <c r="CWZ83" s="66"/>
      <c r="CXA83" s="66"/>
      <c r="CXB83" s="66"/>
      <c r="CXC83" s="66"/>
      <c r="CXD83" s="66"/>
      <c r="CXE83" s="66"/>
      <c r="CXF83" s="66"/>
      <c r="CXG83" s="66"/>
      <c r="CXH83" s="66"/>
      <c r="CXI83" s="66"/>
      <c r="CXJ83" s="66"/>
      <c r="CXK83" s="66"/>
      <c r="CXL83" s="66"/>
      <c r="CXM83" s="66"/>
      <c r="CXN83" s="66"/>
      <c r="CXO83" s="66"/>
      <c r="CXP83" s="66"/>
      <c r="CXQ83" s="66"/>
      <c r="CXR83" s="66"/>
      <c r="CXS83" s="66"/>
      <c r="CXT83" s="66"/>
      <c r="CXU83" s="66"/>
      <c r="CXV83" s="66"/>
      <c r="CXW83" s="66"/>
      <c r="CXX83" s="66"/>
      <c r="CXY83" s="66"/>
      <c r="CXZ83" s="66"/>
      <c r="CYA83" s="66"/>
      <c r="CYB83" s="66"/>
      <c r="CYC83" s="66"/>
      <c r="CYD83" s="66"/>
      <c r="CYE83" s="66"/>
      <c r="CYF83" s="66"/>
      <c r="CYG83" s="66"/>
      <c r="CYH83" s="66"/>
      <c r="CYI83" s="66"/>
      <c r="CYJ83" s="66"/>
      <c r="CYK83" s="66"/>
      <c r="CYL83" s="66"/>
      <c r="CYM83" s="66"/>
      <c r="CYN83" s="66"/>
      <c r="CYO83" s="66"/>
      <c r="CYP83" s="66"/>
      <c r="CYQ83" s="66"/>
      <c r="CYR83" s="66"/>
      <c r="CYS83" s="66"/>
      <c r="CYT83" s="66"/>
      <c r="CYU83" s="66"/>
      <c r="CYV83" s="66"/>
      <c r="CYW83" s="66"/>
      <c r="CYX83" s="66"/>
      <c r="CYY83" s="66"/>
      <c r="CYZ83" s="66"/>
      <c r="CZA83" s="66"/>
      <c r="CZB83" s="66"/>
      <c r="CZC83" s="66"/>
      <c r="CZD83" s="66"/>
      <c r="CZE83" s="66"/>
      <c r="CZF83" s="66"/>
      <c r="CZG83" s="66"/>
      <c r="CZH83" s="66"/>
      <c r="CZI83" s="66"/>
      <c r="CZJ83" s="66"/>
      <c r="CZK83" s="66"/>
      <c r="CZL83" s="66"/>
      <c r="CZM83" s="66"/>
      <c r="CZN83" s="66"/>
      <c r="CZO83" s="66"/>
      <c r="CZP83" s="66"/>
      <c r="CZQ83" s="66"/>
      <c r="CZR83" s="66"/>
      <c r="CZS83" s="66"/>
      <c r="CZT83" s="66"/>
      <c r="CZU83" s="66"/>
      <c r="CZV83" s="66"/>
      <c r="CZW83" s="66"/>
      <c r="CZX83" s="66"/>
      <c r="CZY83" s="66"/>
      <c r="CZZ83" s="66"/>
      <c r="DAA83" s="66"/>
      <c r="DAB83" s="66"/>
      <c r="DAC83" s="66"/>
      <c r="DAD83" s="66"/>
      <c r="DAE83" s="66"/>
      <c r="DAF83" s="66"/>
      <c r="DAG83" s="66"/>
      <c r="DAH83" s="66"/>
      <c r="DAI83" s="66"/>
      <c r="DAJ83" s="66"/>
      <c r="DAK83" s="66"/>
      <c r="DAL83" s="66"/>
      <c r="DAM83" s="66"/>
      <c r="DAN83" s="66"/>
      <c r="DAO83" s="66"/>
      <c r="DAP83" s="66"/>
      <c r="DAQ83" s="66"/>
      <c r="DAR83" s="66"/>
      <c r="DAS83" s="66"/>
      <c r="DAT83" s="66"/>
      <c r="DAU83" s="66"/>
      <c r="DAV83" s="66"/>
      <c r="DAW83" s="66"/>
      <c r="DAX83" s="66"/>
      <c r="DAY83" s="66"/>
      <c r="DAZ83" s="66"/>
      <c r="DBA83" s="66"/>
      <c r="DBB83" s="66"/>
      <c r="DBC83" s="66"/>
      <c r="DBD83" s="66"/>
      <c r="DBE83" s="66"/>
      <c r="DBF83" s="66"/>
      <c r="DBG83" s="66"/>
      <c r="DBH83" s="66"/>
      <c r="DBI83" s="66"/>
      <c r="DBJ83" s="66"/>
      <c r="DBK83" s="66"/>
      <c r="DBL83" s="66"/>
      <c r="DBM83" s="66"/>
      <c r="DBN83" s="66"/>
      <c r="DBO83" s="66"/>
      <c r="DBP83" s="66"/>
      <c r="DBQ83" s="66"/>
      <c r="DBR83" s="66"/>
      <c r="DBS83" s="66"/>
      <c r="DBT83" s="66"/>
      <c r="DBU83" s="66"/>
      <c r="DBV83" s="66"/>
      <c r="DBW83" s="66"/>
      <c r="DBX83" s="66"/>
      <c r="DBY83" s="66"/>
      <c r="DBZ83" s="66"/>
      <c r="DCA83" s="66"/>
      <c r="DCB83" s="66"/>
      <c r="DCC83" s="66"/>
      <c r="DCD83" s="66"/>
      <c r="DCE83" s="66"/>
      <c r="DCF83" s="66"/>
      <c r="DCG83" s="66"/>
      <c r="DCH83" s="66"/>
      <c r="DCI83" s="66"/>
      <c r="DCJ83" s="66"/>
      <c r="DCK83" s="66"/>
      <c r="DCL83" s="66"/>
      <c r="DCM83" s="66"/>
      <c r="DCN83" s="66"/>
      <c r="DCO83" s="66"/>
      <c r="DCP83" s="66"/>
      <c r="DCQ83" s="66"/>
      <c r="DCR83" s="66"/>
      <c r="DCS83" s="66"/>
      <c r="DCT83" s="66"/>
      <c r="DCU83" s="66"/>
      <c r="DCV83" s="66"/>
      <c r="DCW83" s="66"/>
      <c r="DCX83" s="66"/>
      <c r="DCY83" s="66"/>
      <c r="DCZ83" s="66"/>
      <c r="DDA83" s="66"/>
      <c r="DDB83" s="66"/>
      <c r="DDC83" s="66"/>
      <c r="DDD83" s="66"/>
      <c r="DDE83" s="66"/>
      <c r="DDF83" s="66"/>
      <c r="DDG83" s="66"/>
      <c r="DDH83" s="66"/>
      <c r="DDI83" s="66"/>
      <c r="DDJ83" s="66"/>
      <c r="DDK83" s="66"/>
      <c r="DDL83" s="66"/>
      <c r="DDM83" s="66"/>
      <c r="DDN83" s="66"/>
      <c r="DDO83" s="66"/>
      <c r="DDP83" s="66"/>
      <c r="DDQ83" s="66"/>
      <c r="DDR83" s="66"/>
      <c r="DDS83" s="66"/>
      <c r="DDT83" s="66"/>
      <c r="DDU83" s="66"/>
      <c r="DDV83" s="66"/>
      <c r="DDW83" s="66"/>
      <c r="DDX83" s="66"/>
      <c r="DDY83" s="66"/>
      <c r="DDZ83" s="66"/>
      <c r="DEA83" s="66"/>
      <c r="DEB83" s="66"/>
      <c r="DEC83" s="66"/>
      <c r="DED83" s="66"/>
      <c r="DEE83" s="66"/>
      <c r="DEF83" s="66"/>
      <c r="DEG83" s="66"/>
      <c r="DEH83" s="66"/>
      <c r="DEI83" s="66"/>
      <c r="DEJ83" s="66"/>
      <c r="DEK83" s="66"/>
      <c r="DEL83" s="66"/>
      <c r="DEM83" s="66"/>
      <c r="DEN83" s="66"/>
      <c r="DEO83" s="66"/>
      <c r="DEP83" s="66"/>
      <c r="DEQ83" s="66"/>
      <c r="DER83" s="66"/>
      <c r="DES83" s="66"/>
      <c r="DET83" s="66"/>
      <c r="DEU83" s="66"/>
      <c r="DEV83" s="66"/>
      <c r="DEW83" s="66"/>
      <c r="DEX83" s="66"/>
      <c r="DEY83" s="66"/>
      <c r="DEZ83" s="66"/>
      <c r="DFA83" s="66"/>
      <c r="DFB83" s="66"/>
      <c r="DFC83" s="66"/>
      <c r="DFD83" s="66"/>
      <c r="DFE83" s="66"/>
      <c r="DFF83" s="66"/>
      <c r="DFG83" s="66"/>
      <c r="DFH83" s="66"/>
      <c r="DFI83" s="66"/>
      <c r="DFJ83" s="66"/>
      <c r="DFK83" s="66"/>
      <c r="DFL83" s="66"/>
      <c r="DFM83" s="66"/>
      <c r="DFN83" s="66"/>
      <c r="DFO83" s="66"/>
      <c r="DFP83" s="66"/>
      <c r="DFQ83" s="66"/>
      <c r="DFR83" s="66"/>
      <c r="DFS83" s="66"/>
      <c r="DFT83" s="66"/>
      <c r="DFU83" s="66"/>
      <c r="DFV83" s="66"/>
      <c r="DFW83" s="66"/>
      <c r="DFX83" s="66"/>
      <c r="DFY83" s="66"/>
      <c r="DFZ83" s="66"/>
      <c r="DGA83" s="66"/>
      <c r="DGB83" s="66"/>
      <c r="DGC83" s="66"/>
      <c r="DGD83" s="66"/>
      <c r="DGE83" s="66"/>
      <c r="DGF83" s="66"/>
      <c r="DGG83" s="66"/>
      <c r="DGH83" s="66"/>
      <c r="DGI83" s="66"/>
      <c r="DGJ83" s="66"/>
      <c r="DGK83" s="66"/>
      <c r="DGL83" s="66"/>
      <c r="DGM83" s="66"/>
      <c r="DGN83" s="66"/>
      <c r="DGO83" s="66"/>
      <c r="DGP83" s="66"/>
      <c r="DGQ83" s="66"/>
      <c r="DGR83" s="66"/>
      <c r="DGS83" s="66"/>
      <c r="DGT83" s="66"/>
      <c r="DGU83" s="66"/>
      <c r="DGV83" s="66"/>
      <c r="DGW83" s="66"/>
      <c r="DGX83" s="66"/>
      <c r="DGY83" s="66"/>
      <c r="DGZ83" s="66"/>
      <c r="DHA83" s="66"/>
      <c r="DHB83" s="66"/>
      <c r="DHC83" s="66"/>
      <c r="DHD83" s="66"/>
      <c r="DHE83" s="66"/>
      <c r="DHF83" s="66"/>
      <c r="DHG83" s="66"/>
      <c r="DHH83" s="66"/>
      <c r="DHI83" s="66"/>
      <c r="DHJ83" s="66"/>
      <c r="DHK83" s="66"/>
      <c r="DHL83" s="66"/>
      <c r="DHM83" s="66"/>
      <c r="DHN83" s="66"/>
      <c r="DHO83" s="66"/>
      <c r="DHP83" s="66"/>
      <c r="DHQ83" s="66"/>
      <c r="DHR83" s="66"/>
      <c r="DHS83" s="66"/>
      <c r="DHT83" s="66"/>
      <c r="DHU83" s="66"/>
      <c r="DHV83" s="66"/>
      <c r="DHW83" s="66"/>
      <c r="DHX83" s="66"/>
      <c r="DHY83" s="66"/>
      <c r="DHZ83" s="66"/>
      <c r="DIA83" s="66"/>
      <c r="DIB83" s="66"/>
      <c r="DIC83" s="66"/>
      <c r="DID83" s="66"/>
      <c r="DIE83" s="66"/>
      <c r="DIF83" s="66"/>
      <c r="DIG83" s="66"/>
      <c r="DIH83" s="66"/>
      <c r="DII83" s="66"/>
      <c r="DIJ83" s="66"/>
      <c r="DIK83" s="66"/>
      <c r="DIL83" s="66"/>
      <c r="DIM83" s="66"/>
      <c r="DIN83" s="66"/>
      <c r="DIO83" s="66"/>
      <c r="DIP83" s="66"/>
      <c r="DIQ83" s="66"/>
      <c r="DIR83" s="66"/>
      <c r="DIS83" s="66"/>
      <c r="DIT83" s="66"/>
      <c r="DIU83" s="66"/>
      <c r="DIV83" s="66"/>
      <c r="DIW83" s="66"/>
      <c r="DIX83" s="66"/>
      <c r="DIY83" s="66"/>
      <c r="DIZ83" s="66"/>
      <c r="DJA83" s="66"/>
      <c r="DJB83" s="66"/>
      <c r="DJC83" s="66"/>
      <c r="DJD83" s="66"/>
      <c r="DJE83" s="66"/>
      <c r="DJF83" s="66"/>
      <c r="DJG83" s="66"/>
      <c r="DJH83" s="66"/>
      <c r="DJI83" s="66"/>
      <c r="DJJ83" s="66"/>
      <c r="DJK83" s="66"/>
      <c r="DJL83" s="66"/>
      <c r="DJM83" s="66"/>
      <c r="DJN83" s="66"/>
      <c r="DJO83" s="66"/>
      <c r="DJP83" s="66"/>
      <c r="DJQ83" s="66"/>
      <c r="DJR83" s="66"/>
      <c r="DJS83" s="66"/>
      <c r="DJT83" s="66"/>
      <c r="DJU83" s="66"/>
      <c r="DJV83" s="66"/>
      <c r="DJW83" s="66"/>
      <c r="DJX83" s="66"/>
      <c r="DJY83" s="66"/>
      <c r="DJZ83" s="66"/>
      <c r="DKA83" s="66"/>
      <c r="DKB83" s="66"/>
      <c r="DKC83" s="66"/>
      <c r="DKD83" s="66"/>
      <c r="DKE83" s="66"/>
      <c r="DKF83" s="66"/>
      <c r="DKG83" s="66"/>
      <c r="DKH83" s="66"/>
      <c r="DKI83" s="66"/>
      <c r="DKJ83" s="66"/>
      <c r="DKK83" s="66"/>
      <c r="DKL83" s="66"/>
      <c r="DKM83" s="66"/>
      <c r="DKN83" s="66"/>
      <c r="DKO83" s="66"/>
      <c r="DKP83" s="66"/>
      <c r="DKQ83" s="66"/>
      <c r="DKR83" s="66"/>
      <c r="DKS83" s="66"/>
      <c r="DKT83" s="66"/>
      <c r="DKU83" s="66"/>
      <c r="DKV83" s="66"/>
      <c r="DKW83" s="66"/>
      <c r="DKX83" s="66"/>
      <c r="DKY83" s="66"/>
      <c r="DKZ83" s="66"/>
      <c r="DLA83" s="66"/>
      <c r="DLB83" s="66"/>
      <c r="DLC83" s="66"/>
      <c r="DLD83" s="66"/>
      <c r="DLE83" s="66"/>
      <c r="DLF83" s="66"/>
      <c r="DLG83" s="66"/>
      <c r="DLH83" s="66"/>
      <c r="DLI83" s="66"/>
      <c r="DLJ83" s="66"/>
      <c r="DLK83" s="66"/>
      <c r="DLL83" s="66"/>
      <c r="DLM83" s="66"/>
      <c r="DLN83" s="66"/>
      <c r="DLO83" s="66"/>
      <c r="DLP83" s="66"/>
      <c r="DLQ83" s="66"/>
      <c r="DLR83" s="66"/>
      <c r="DLS83" s="66"/>
      <c r="DLT83" s="66"/>
      <c r="DLU83" s="66"/>
      <c r="DLV83" s="66"/>
      <c r="DLW83" s="66"/>
      <c r="DLX83" s="66"/>
      <c r="DLY83" s="66"/>
      <c r="DLZ83" s="66"/>
      <c r="DMA83" s="66"/>
      <c r="DMB83" s="66"/>
      <c r="DMC83" s="66"/>
      <c r="DMD83" s="66"/>
      <c r="DME83" s="66"/>
      <c r="DMF83" s="66"/>
      <c r="DMG83" s="66"/>
      <c r="DMH83" s="66"/>
      <c r="DMI83" s="66"/>
      <c r="DMJ83" s="66"/>
      <c r="DMK83" s="66"/>
      <c r="DML83" s="66"/>
      <c r="DMM83" s="66"/>
      <c r="DMN83" s="66"/>
      <c r="DMO83" s="66"/>
      <c r="DMP83" s="66"/>
      <c r="DMQ83" s="66"/>
      <c r="DMR83" s="66"/>
      <c r="DMS83" s="66"/>
      <c r="DMT83" s="66"/>
      <c r="DMU83" s="66"/>
      <c r="DMV83" s="66"/>
      <c r="DMW83" s="66"/>
      <c r="DMX83" s="66"/>
      <c r="DMY83" s="66"/>
      <c r="DMZ83" s="66"/>
      <c r="DNA83" s="66"/>
      <c r="DNB83" s="66"/>
      <c r="DNC83" s="66"/>
      <c r="DND83" s="66"/>
      <c r="DNE83" s="66"/>
      <c r="DNF83" s="66"/>
      <c r="DNG83" s="66"/>
      <c r="DNH83" s="66"/>
      <c r="DNI83" s="66"/>
      <c r="DNJ83" s="66"/>
      <c r="DNK83" s="66"/>
      <c r="DNL83" s="66"/>
      <c r="DNM83" s="66"/>
      <c r="DNN83" s="66"/>
      <c r="DNO83" s="66"/>
      <c r="DNP83" s="66"/>
      <c r="DNQ83" s="66"/>
      <c r="DNR83" s="66"/>
      <c r="DNS83" s="66"/>
      <c r="DNT83" s="66"/>
      <c r="DNU83" s="66"/>
      <c r="DNV83" s="66"/>
      <c r="DNW83" s="66"/>
      <c r="DNX83" s="66"/>
      <c r="DNY83" s="66"/>
      <c r="DNZ83" s="66"/>
      <c r="DOA83" s="66"/>
      <c r="DOB83" s="66"/>
      <c r="DOC83" s="66"/>
      <c r="DOD83" s="66"/>
      <c r="DOE83" s="66"/>
      <c r="DOF83" s="66"/>
      <c r="DOG83" s="66"/>
      <c r="DOH83" s="66"/>
      <c r="DOI83" s="66"/>
      <c r="DOJ83" s="66"/>
      <c r="DOK83" s="66"/>
      <c r="DOL83" s="66"/>
      <c r="DOM83" s="66"/>
      <c r="DON83" s="66"/>
      <c r="DOO83" s="66"/>
      <c r="DOP83" s="66"/>
      <c r="DOQ83" s="66"/>
      <c r="DOR83" s="66"/>
      <c r="DOS83" s="66"/>
      <c r="DOT83" s="66"/>
      <c r="DOU83" s="66"/>
      <c r="DOV83" s="66"/>
      <c r="DOW83" s="66"/>
      <c r="DOX83" s="66"/>
      <c r="DOY83" s="66"/>
      <c r="DOZ83" s="66"/>
      <c r="DPA83" s="66"/>
      <c r="DPB83" s="66"/>
      <c r="DPC83" s="66"/>
      <c r="DPD83" s="66"/>
      <c r="DPE83" s="66"/>
      <c r="DPF83" s="66"/>
      <c r="DPG83" s="66"/>
      <c r="DPH83" s="66"/>
      <c r="DPI83" s="66"/>
      <c r="DPJ83" s="66"/>
      <c r="DPK83" s="66"/>
      <c r="DPL83" s="66"/>
      <c r="DPM83" s="66"/>
      <c r="DPN83" s="66"/>
      <c r="DPO83" s="66"/>
      <c r="DPP83" s="66"/>
      <c r="DPQ83" s="66"/>
      <c r="DPR83" s="66"/>
      <c r="DPS83" s="66"/>
      <c r="DPT83" s="66"/>
      <c r="DPU83" s="66"/>
      <c r="DPV83" s="66"/>
      <c r="DPW83" s="66"/>
      <c r="DPX83" s="66"/>
      <c r="DPY83" s="66"/>
      <c r="DPZ83" s="66"/>
      <c r="DQA83" s="66"/>
      <c r="DQB83" s="66"/>
      <c r="DQC83" s="66"/>
      <c r="DQD83" s="66"/>
      <c r="DQE83" s="66"/>
      <c r="DQF83" s="66"/>
      <c r="DQG83" s="66"/>
      <c r="DQH83" s="66"/>
      <c r="DQI83" s="66"/>
      <c r="DQJ83" s="66"/>
      <c r="DQK83" s="66"/>
      <c r="DQL83" s="66"/>
      <c r="DQM83" s="66"/>
      <c r="DQN83" s="66"/>
      <c r="DQO83" s="66"/>
      <c r="DQP83" s="66"/>
      <c r="DQQ83" s="66"/>
      <c r="DQR83" s="66"/>
      <c r="DQS83" s="66"/>
      <c r="DQT83" s="66"/>
      <c r="DQU83" s="66"/>
      <c r="DQV83" s="66"/>
      <c r="DQW83" s="66"/>
      <c r="DQX83" s="66"/>
      <c r="DQY83" s="66"/>
      <c r="DQZ83" s="66"/>
      <c r="DRA83" s="66"/>
      <c r="DRB83" s="66"/>
      <c r="DRC83" s="66"/>
      <c r="DRD83" s="66"/>
      <c r="DRE83" s="66"/>
      <c r="DRF83" s="66"/>
      <c r="DRG83" s="66"/>
      <c r="DRH83" s="66"/>
      <c r="DRI83" s="66"/>
      <c r="DRJ83" s="66"/>
      <c r="DRK83" s="66"/>
      <c r="DRL83" s="66"/>
      <c r="DRM83" s="66"/>
      <c r="DRN83" s="66"/>
      <c r="DRO83" s="66"/>
      <c r="DRP83" s="66"/>
      <c r="DRQ83" s="66"/>
      <c r="DRR83" s="66"/>
      <c r="DRS83" s="66"/>
      <c r="DRT83" s="66"/>
      <c r="DRU83" s="66"/>
      <c r="DRV83" s="66"/>
      <c r="DRW83" s="66"/>
      <c r="DRX83" s="66"/>
      <c r="DRY83" s="66"/>
      <c r="DRZ83" s="66"/>
      <c r="DSA83" s="66"/>
      <c r="DSB83" s="66"/>
      <c r="DSC83" s="66"/>
      <c r="DSD83" s="66"/>
      <c r="DSE83" s="66"/>
      <c r="DSF83" s="66"/>
      <c r="DSG83" s="66"/>
      <c r="DSH83" s="66"/>
      <c r="DSI83" s="66"/>
      <c r="DSJ83" s="66"/>
      <c r="DSK83" s="66"/>
      <c r="DSL83" s="66"/>
      <c r="DSM83" s="66"/>
      <c r="DSN83" s="66"/>
      <c r="DSO83" s="66"/>
      <c r="DSP83" s="66"/>
      <c r="DSQ83" s="66"/>
      <c r="DSR83" s="66"/>
      <c r="DSS83" s="66"/>
      <c r="DST83" s="66"/>
      <c r="DSU83" s="66"/>
      <c r="DSV83" s="66"/>
      <c r="DSW83" s="66"/>
      <c r="DSX83" s="66"/>
      <c r="DSY83" s="66"/>
      <c r="DSZ83" s="66"/>
      <c r="DTA83" s="66"/>
      <c r="DTB83" s="66"/>
      <c r="DTC83" s="66"/>
      <c r="DTD83" s="66"/>
      <c r="DTE83" s="66"/>
      <c r="DTF83" s="66"/>
      <c r="DTG83" s="66"/>
      <c r="DTH83" s="66"/>
      <c r="DTI83" s="66"/>
      <c r="DTJ83" s="66"/>
      <c r="DTK83" s="66"/>
      <c r="DTL83" s="66"/>
      <c r="DTM83" s="66"/>
      <c r="DTN83" s="66"/>
      <c r="DTO83" s="66"/>
      <c r="DTP83" s="66"/>
      <c r="DTQ83" s="66"/>
      <c r="DTR83" s="66"/>
      <c r="DTS83" s="66"/>
      <c r="DTT83" s="66"/>
      <c r="DTU83" s="66"/>
      <c r="DTV83" s="66"/>
      <c r="DTW83" s="66"/>
      <c r="DTX83" s="66"/>
      <c r="DTY83" s="66"/>
      <c r="DTZ83" s="66"/>
      <c r="DUA83" s="66"/>
      <c r="DUB83" s="66"/>
      <c r="DUC83" s="66"/>
      <c r="DUD83" s="66"/>
      <c r="DUE83" s="66"/>
      <c r="DUF83" s="66"/>
      <c r="DUG83" s="66"/>
      <c r="DUH83" s="66"/>
      <c r="DUI83" s="66"/>
      <c r="DUJ83" s="66"/>
      <c r="DUK83" s="66"/>
      <c r="DUL83" s="66"/>
      <c r="DUM83" s="66"/>
      <c r="DUN83" s="66"/>
      <c r="DUO83" s="66"/>
      <c r="DUP83" s="66"/>
      <c r="DUQ83" s="66"/>
      <c r="DUR83" s="66"/>
      <c r="DUS83" s="66"/>
      <c r="DUT83" s="66"/>
      <c r="DUU83" s="66"/>
      <c r="DUV83" s="66"/>
      <c r="DUW83" s="66"/>
      <c r="DUX83" s="66"/>
      <c r="DUY83" s="66"/>
      <c r="DUZ83" s="66"/>
      <c r="DVA83" s="66"/>
      <c r="DVB83" s="66"/>
      <c r="DVC83" s="66"/>
      <c r="DVD83" s="66"/>
      <c r="DVE83" s="66"/>
      <c r="DVF83" s="66"/>
      <c r="DVG83" s="66"/>
      <c r="DVH83" s="66"/>
      <c r="DVI83" s="66"/>
      <c r="DVJ83" s="66"/>
      <c r="DVK83" s="66"/>
      <c r="DVL83" s="66"/>
      <c r="DVM83" s="66"/>
      <c r="DVN83" s="66"/>
      <c r="DVO83" s="66"/>
      <c r="DVP83" s="66"/>
      <c r="DVQ83" s="66"/>
      <c r="DVR83" s="66"/>
      <c r="DVS83" s="66"/>
      <c r="DVT83" s="66"/>
      <c r="DVU83" s="66"/>
      <c r="DVV83" s="66"/>
      <c r="DVW83" s="66"/>
      <c r="DVX83" s="66"/>
      <c r="DVY83" s="66"/>
      <c r="DVZ83" s="66"/>
      <c r="DWA83" s="66"/>
      <c r="DWB83" s="66"/>
      <c r="DWC83" s="66"/>
      <c r="DWD83" s="66"/>
      <c r="DWE83" s="66"/>
      <c r="DWF83" s="66"/>
      <c r="DWG83" s="66"/>
      <c r="DWH83" s="66"/>
      <c r="DWI83" s="66"/>
      <c r="DWJ83" s="66"/>
      <c r="DWK83" s="66"/>
      <c r="DWL83" s="66"/>
      <c r="DWM83" s="66"/>
      <c r="DWN83" s="66"/>
      <c r="DWO83" s="66"/>
      <c r="DWP83" s="66"/>
      <c r="DWQ83" s="66"/>
      <c r="DWR83" s="66"/>
      <c r="DWS83" s="66"/>
      <c r="DWT83" s="66"/>
      <c r="DWU83" s="66"/>
      <c r="DWV83" s="66"/>
      <c r="DWW83" s="66"/>
      <c r="DWX83" s="66"/>
      <c r="DWY83" s="66"/>
      <c r="DWZ83" s="66"/>
      <c r="DXA83" s="66"/>
      <c r="DXB83" s="66"/>
      <c r="DXC83" s="66"/>
      <c r="DXD83" s="66"/>
      <c r="DXE83" s="66"/>
      <c r="DXF83" s="66"/>
      <c r="DXG83" s="66"/>
      <c r="DXH83" s="66"/>
      <c r="DXI83" s="66"/>
      <c r="DXJ83" s="66"/>
      <c r="DXK83" s="66"/>
      <c r="DXL83" s="66"/>
      <c r="DXM83" s="66"/>
      <c r="DXN83" s="66"/>
      <c r="DXO83" s="66"/>
      <c r="DXP83" s="66"/>
      <c r="DXQ83" s="66"/>
      <c r="DXR83" s="66"/>
      <c r="DXS83" s="66"/>
      <c r="DXT83" s="66"/>
      <c r="DXU83" s="66"/>
      <c r="DXV83" s="66"/>
      <c r="DXW83" s="66"/>
      <c r="DXX83" s="66"/>
      <c r="DXY83" s="66"/>
      <c r="DXZ83" s="66"/>
      <c r="DYA83" s="66"/>
      <c r="DYB83" s="66"/>
      <c r="DYC83" s="66"/>
      <c r="DYD83" s="66"/>
      <c r="DYE83" s="66"/>
      <c r="DYF83" s="66"/>
      <c r="DYG83" s="66"/>
      <c r="DYH83" s="66"/>
      <c r="DYI83" s="66"/>
      <c r="DYJ83" s="66"/>
      <c r="DYK83" s="66"/>
      <c r="DYL83" s="66"/>
      <c r="DYM83" s="66"/>
      <c r="DYN83" s="66"/>
      <c r="DYO83" s="66"/>
      <c r="DYP83" s="66"/>
      <c r="DYQ83" s="66"/>
      <c r="DYR83" s="66"/>
      <c r="DYS83" s="66"/>
      <c r="DYT83" s="66"/>
      <c r="DYU83" s="66"/>
      <c r="DYV83" s="66"/>
      <c r="DYW83" s="66"/>
      <c r="DYX83" s="66"/>
      <c r="DYY83" s="66"/>
      <c r="DYZ83" s="66"/>
      <c r="DZA83" s="66"/>
      <c r="DZB83" s="66"/>
      <c r="DZC83" s="66"/>
      <c r="DZD83" s="66"/>
      <c r="DZE83" s="66"/>
      <c r="DZF83" s="66"/>
      <c r="DZG83" s="66"/>
      <c r="DZH83" s="66"/>
      <c r="DZI83" s="66"/>
      <c r="DZJ83" s="66"/>
      <c r="DZK83" s="66"/>
      <c r="DZL83" s="66"/>
      <c r="DZM83" s="66"/>
      <c r="DZN83" s="66"/>
      <c r="DZO83" s="66"/>
      <c r="DZP83" s="66"/>
      <c r="DZQ83" s="66"/>
      <c r="DZR83" s="66"/>
      <c r="DZS83" s="66"/>
      <c r="DZT83" s="66"/>
      <c r="DZU83" s="66"/>
      <c r="DZV83" s="66"/>
      <c r="DZW83" s="66"/>
      <c r="DZX83" s="66"/>
      <c r="DZY83" s="66"/>
      <c r="DZZ83" s="66"/>
      <c r="EAA83" s="66"/>
      <c r="EAB83" s="66"/>
      <c r="EAC83" s="66"/>
      <c r="EAD83" s="66"/>
      <c r="EAE83" s="66"/>
      <c r="EAF83" s="66"/>
      <c r="EAG83" s="66"/>
      <c r="EAH83" s="66"/>
      <c r="EAI83" s="66"/>
      <c r="EAJ83" s="66"/>
      <c r="EAK83" s="66"/>
      <c r="EAL83" s="66"/>
      <c r="EAM83" s="66"/>
      <c r="EAN83" s="66"/>
      <c r="EAO83" s="66"/>
      <c r="EAP83" s="66"/>
      <c r="EAQ83" s="66"/>
      <c r="EAR83" s="66"/>
      <c r="EAS83" s="66"/>
      <c r="EAT83" s="66"/>
      <c r="EAU83" s="66"/>
      <c r="EAV83" s="66"/>
      <c r="EAW83" s="66"/>
      <c r="EAX83" s="66"/>
      <c r="EAY83" s="66"/>
      <c r="EAZ83" s="66"/>
      <c r="EBA83" s="66"/>
      <c r="EBB83" s="66"/>
      <c r="EBC83" s="66"/>
      <c r="EBD83" s="66"/>
      <c r="EBE83" s="66"/>
      <c r="EBF83" s="66"/>
      <c r="EBG83" s="66"/>
      <c r="EBH83" s="66"/>
      <c r="EBI83" s="66"/>
      <c r="EBJ83" s="66"/>
      <c r="EBK83" s="66"/>
      <c r="EBL83" s="66"/>
      <c r="EBM83" s="66"/>
      <c r="EBN83" s="66"/>
      <c r="EBO83" s="66"/>
      <c r="EBP83" s="66"/>
      <c r="EBQ83" s="66"/>
      <c r="EBR83" s="66"/>
      <c r="EBS83" s="66"/>
      <c r="EBT83" s="66"/>
      <c r="EBU83" s="66"/>
      <c r="EBV83" s="66"/>
      <c r="EBW83" s="66"/>
      <c r="EBX83" s="66"/>
      <c r="EBY83" s="66"/>
      <c r="EBZ83" s="66"/>
      <c r="ECA83" s="66"/>
      <c r="ECB83" s="66"/>
      <c r="ECC83" s="66"/>
      <c r="ECD83" s="66"/>
      <c r="ECE83" s="66"/>
      <c r="ECF83" s="66"/>
      <c r="ECG83" s="66"/>
      <c r="ECH83" s="66"/>
      <c r="ECI83" s="66"/>
      <c r="ECJ83" s="66"/>
      <c r="ECK83" s="66"/>
      <c r="ECL83" s="66"/>
      <c r="ECM83" s="66"/>
      <c r="ECN83" s="66"/>
      <c r="ECO83" s="66"/>
      <c r="ECP83" s="66"/>
      <c r="ECQ83" s="66"/>
      <c r="ECR83" s="66"/>
      <c r="ECS83" s="66"/>
      <c r="ECT83" s="66"/>
      <c r="ECU83" s="66"/>
      <c r="ECV83" s="66"/>
      <c r="ECW83" s="66"/>
      <c r="ECX83" s="66"/>
      <c r="ECY83" s="66"/>
      <c r="ECZ83" s="66"/>
      <c r="EDA83" s="66"/>
      <c r="EDB83" s="66"/>
      <c r="EDC83" s="66"/>
      <c r="EDD83" s="66"/>
      <c r="EDE83" s="66"/>
      <c r="EDF83" s="66"/>
      <c r="EDG83" s="66"/>
      <c r="EDH83" s="66"/>
      <c r="EDI83" s="66"/>
      <c r="EDJ83" s="66"/>
      <c r="EDK83" s="66"/>
      <c r="EDL83" s="66"/>
      <c r="EDM83" s="66"/>
      <c r="EDN83" s="66"/>
      <c r="EDO83" s="66"/>
      <c r="EDP83" s="66"/>
      <c r="EDQ83" s="66"/>
      <c r="EDR83" s="66"/>
      <c r="EDS83" s="66"/>
      <c r="EDT83" s="66"/>
      <c r="EDU83" s="66"/>
      <c r="EDV83" s="66"/>
      <c r="EDW83" s="66"/>
      <c r="EDX83" s="66"/>
      <c r="EDY83" s="66"/>
      <c r="EDZ83" s="66"/>
      <c r="EEA83" s="66"/>
      <c r="EEB83" s="66"/>
      <c r="EEC83" s="66"/>
      <c r="EED83" s="66"/>
      <c r="EEE83" s="66"/>
      <c r="EEF83" s="66"/>
      <c r="EEG83" s="66"/>
      <c r="EEH83" s="66"/>
      <c r="EEI83" s="66"/>
      <c r="EEJ83" s="66"/>
      <c r="EEK83" s="66"/>
      <c r="EEL83" s="66"/>
      <c r="EEM83" s="66"/>
      <c r="EEN83" s="66"/>
      <c r="EEO83" s="66"/>
      <c r="EEP83" s="66"/>
      <c r="EEQ83" s="66"/>
      <c r="EER83" s="66"/>
      <c r="EES83" s="66"/>
      <c r="EET83" s="66"/>
      <c r="EEU83" s="66"/>
      <c r="EEV83" s="66"/>
      <c r="EEW83" s="66"/>
      <c r="EEX83" s="66"/>
      <c r="EEY83" s="66"/>
      <c r="EEZ83" s="66"/>
      <c r="EFA83" s="66"/>
      <c r="EFB83" s="66"/>
      <c r="EFC83" s="66"/>
      <c r="EFD83" s="66"/>
      <c r="EFE83" s="66"/>
      <c r="EFF83" s="66"/>
      <c r="EFG83" s="66"/>
      <c r="EFH83" s="66"/>
      <c r="EFI83" s="66"/>
      <c r="EFJ83" s="66"/>
      <c r="EFK83" s="66"/>
      <c r="EFL83" s="66"/>
      <c r="EFM83" s="66"/>
      <c r="EFN83" s="66"/>
      <c r="EFO83" s="66"/>
      <c r="EFP83" s="66"/>
      <c r="EFQ83" s="66"/>
      <c r="EFR83" s="66"/>
      <c r="EFS83" s="66"/>
      <c r="EFT83" s="66"/>
      <c r="EFU83" s="66"/>
      <c r="EFV83" s="66"/>
      <c r="EFW83" s="66"/>
      <c r="EFX83" s="66"/>
      <c r="EFY83" s="66"/>
      <c r="EFZ83" s="66"/>
      <c r="EGA83" s="66"/>
      <c r="EGB83" s="66"/>
      <c r="EGC83" s="66"/>
      <c r="EGD83" s="66"/>
      <c r="EGE83" s="66"/>
      <c r="EGF83" s="66"/>
      <c r="EGG83" s="66"/>
      <c r="EGH83" s="66"/>
      <c r="EGI83" s="66"/>
      <c r="EGJ83" s="66"/>
      <c r="EGK83" s="66"/>
      <c r="EGL83" s="66"/>
      <c r="EGM83" s="66"/>
      <c r="EGN83" s="66"/>
      <c r="EGO83" s="66"/>
      <c r="EGP83" s="66"/>
      <c r="EGQ83" s="66"/>
      <c r="EGR83" s="66"/>
      <c r="EGS83" s="66"/>
      <c r="EGT83" s="66"/>
      <c r="EGU83" s="66"/>
      <c r="EGV83" s="66"/>
      <c r="EGW83" s="66"/>
      <c r="EGX83" s="66"/>
      <c r="EGY83" s="66"/>
      <c r="EGZ83" s="66"/>
      <c r="EHA83" s="66"/>
      <c r="EHB83" s="66"/>
      <c r="EHC83" s="66"/>
      <c r="EHD83" s="66"/>
      <c r="EHE83" s="66"/>
      <c r="EHF83" s="66"/>
      <c r="EHG83" s="66"/>
      <c r="EHH83" s="66"/>
      <c r="EHI83" s="66"/>
      <c r="EHJ83" s="66"/>
      <c r="EHK83" s="66"/>
      <c r="EHL83" s="66"/>
      <c r="EHM83" s="66"/>
      <c r="EHN83" s="66"/>
      <c r="EHO83" s="66"/>
      <c r="EHP83" s="66"/>
      <c r="EHQ83" s="66"/>
      <c r="EHR83" s="66"/>
      <c r="EHS83" s="66"/>
      <c r="EHT83" s="66"/>
      <c r="EHU83" s="66"/>
      <c r="EHV83" s="66"/>
      <c r="EHW83" s="66"/>
      <c r="EHX83" s="66"/>
      <c r="EHY83" s="66"/>
      <c r="EHZ83" s="66"/>
      <c r="EIA83" s="66"/>
      <c r="EIB83" s="66"/>
      <c r="EIC83" s="66"/>
      <c r="EID83" s="66"/>
      <c r="EIE83" s="66"/>
      <c r="EIF83" s="66"/>
      <c r="EIG83" s="66"/>
      <c r="EIH83" s="66"/>
      <c r="EII83" s="66"/>
      <c r="EIJ83" s="66"/>
      <c r="EIK83" s="66"/>
      <c r="EIL83" s="66"/>
      <c r="EIM83" s="66"/>
      <c r="EIN83" s="66"/>
      <c r="EIO83" s="66"/>
      <c r="EIP83" s="66"/>
      <c r="EIQ83" s="66"/>
      <c r="EIR83" s="66"/>
      <c r="EIS83" s="66"/>
      <c r="EIT83" s="66"/>
      <c r="EIU83" s="66"/>
      <c r="EIV83" s="66"/>
      <c r="EIW83" s="66"/>
      <c r="EIX83" s="66"/>
      <c r="EIY83" s="66"/>
      <c r="EIZ83" s="66"/>
      <c r="EJA83" s="66"/>
      <c r="EJB83" s="66"/>
      <c r="EJC83" s="66"/>
      <c r="EJD83" s="66"/>
      <c r="EJE83" s="66"/>
      <c r="EJF83" s="66"/>
      <c r="EJG83" s="66"/>
      <c r="EJH83" s="66"/>
      <c r="EJI83" s="66"/>
      <c r="EJJ83" s="66"/>
      <c r="EJK83" s="66"/>
      <c r="EJL83" s="66"/>
      <c r="EJM83" s="66"/>
      <c r="EJN83" s="66"/>
      <c r="EJO83" s="66"/>
      <c r="EJP83" s="66"/>
      <c r="EJQ83" s="66"/>
      <c r="EJR83" s="66"/>
      <c r="EJS83" s="66"/>
      <c r="EJT83" s="66"/>
      <c r="EJU83" s="66"/>
      <c r="EJV83" s="66"/>
      <c r="EJW83" s="66"/>
      <c r="EJX83" s="66"/>
      <c r="EJY83" s="66"/>
      <c r="EJZ83" s="66"/>
      <c r="EKA83" s="66"/>
      <c r="EKB83" s="66"/>
      <c r="EKC83" s="66"/>
      <c r="EKD83" s="66"/>
      <c r="EKE83" s="66"/>
      <c r="EKF83" s="66"/>
      <c r="EKG83" s="66"/>
      <c r="EKH83" s="66"/>
      <c r="EKI83" s="66"/>
      <c r="EKJ83" s="66"/>
      <c r="EKK83" s="66"/>
      <c r="EKL83" s="66"/>
      <c r="EKM83" s="66"/>
      <c r="EKN83" s="66"/>
      <c r="EKO83" s="66"/>
      <c r="EKP83" s="66"/>
      <c r="EKQ83" s="66"/>
      <c r="EKR83" s="66"/>
      <c r="EKS83" s="66"/>
      <c r="EKT83" s="66"/>
      <c r="EKU83" s="66"/>
      <c r="EKV83" s="66"/>
      <c r="EKW83" s="66"/>
      <c r="EKX83" s="66"/>
      <c r="EKY83" s="66"/>
      <c r="EKZ83" s="66"/>
      <c r="ELA83" s="66"/>
      <c r="ELB83" s="66"/>
      <c r="ELC83" s="66"/>
      <c r="ELD83" s="66"/>
      <c r="ELE83" s="66"/>
      <c r="ELF83" s="66"/>
      <c r="ELG83" s="66"/>
      <c r="ELH83" s="66"/>
      <c r="ELI83" s="66"/>
      <c r="ELJ83" s="66"/>
      <c r="ELK83" s="66"/>
      <c r="ELL83" s="66"/>
      <c r="ELM83" s="66"/>
      <c r="ELN83" s="66"/>
      <c r="ELO83" s="66"/>
      <c r="ELP83" s="66"/>
      <c r="ELQ83" s="66"/>
      <c r="ELR83" s="66"/>
      <c r="ELS83" s="66"/>
      <c r="ELT83" s="66"/>
      <c r="ELU83" s="66"/>
      <c r="ELV83" s="66"/>
      <c r="ELW83" s="66"/>
      <c r="ELX83" s="66"/>
      <c r="ELY83" s="66"/>
      <c r="ELZ83" s="66"/>
      <c r="EMA83" s="66"/>
      <c r="EMB83" s="66"/>
      <c r="EMC83" s="66"/>
      <c r="EMD83" s="66"/>
      <c r="EME83" s="66"/>
      <c r="EMF83" s="66"/>
      <c r="EMG83" s="66"/>
      <c r="EMH83" s="66"/>
      <c r="EMI83" s="66"/>
      <c r="EMJ83" s="66"/>
      <c r="EMK83" s="66"/>
      <c r="EML83" s="66"/>
      <c r="EMM83" s="66"/>
      <c r="EMN83" s="66"/>
      <c r="EMO83" s="66"/>
      <c r="EMP83" s="66"/>
      <c r="EMQ83" s="66"/>
      <c r="EMR83" s="66"/>
      <c r="EMS83" s="66"/>
      <c r="EMT83" s="66"/>
      <c r="EMU83" s="66"/>
      <c r="EMV83" s="66"/>
      <c r="EMW83" s="66"/>
      <c r="EMX83" s="66"/>
      <c r="EMY83" s="66"/>
      <c r="EMZ83" s="66"/>
      <c r="ENA83" s="66"/>
      <c r="ENB83" s="66"/>
      <c r="ENC83" s="66"/>
      <c r="END83" s="66"/>
      <c r="ENE83" s="66"/>
      <c r="ENF83" s="66"/>
      <c r="ENG83" s="66"/>
      <c r="ENH83" s="66"/>
      <c r="ENI83" s="66"/>
      <c r="ENJ83" s="66"/>
      <c r="ENK83" s="66"/>
      <c r="ENL83" s="66"/>
      <c r="ENM83" s="66"/>
      <c r="ENN83" s="66"/>
      <c r="ENO83" s="66"/>
      <c r="ENP83" s="66"/>
      <c r="ENQ83" s="66"/>
      <c r="ENR83" s="66"/>
      <c r="ENS83" s="66"/>
      <c r="ENT83" s="66"/>
      <c r="ENU83" s="66"/>
      <c r="ENV83" s="66"/>
      <c r="ENW83" s="66"/>
      <c r="ENX83" s="66"/>
      <c r="ENY83" s="66"/>
      <c r="ENZ83" s="66"/>
      <c r="EOA83" s="66"/>
      <c r="EOB83" s="66"/>
      <c r="EOC83" s="66"/>
      <c r="EOD83" s="66"/>
      <c r="EOE83" s="66"/>
      <c r="EOF83" s="66"/>
      <c r="EOG83" s="66"/>
      <c r="EOH83" s="66"/>
      <c r="EOI83" s="66"/>
      <c r="EOJ83" s="66"/>
      <c r="EOK83" s="66"/>
      <c r="EOL83" s="66"/>
      <c r="EOM83" s="66"/>
      <c r="EON83" s="66"/>
      <c r="EOO83" s="66"/>
      <c r="EOP83" s="66"/>
      <c r="EOQ83" s="66"/>
      <c r="EOR83" s="66"/>
      <c r="EOS83" s="66"/>
      <c r="EOT83" s="66"/>
      <c r="EOU83" s="66"/>
      <c r="EOV83" s="66"/>
      <c r="EOW83" s="66"/>
      <c r="EOX83" s="66"/>
      <c r="EOY83" s="66"/>
      <c r="EOZ83" s="66"/>
      <c r="EPA83" s="66"/>
      <c r="EPB83" s="66"/>
      <c r="EPC83" s="66"/>
      <c r="EPD83" s="66"/>
      <c r="EPE83" s="66"/>
      <c r="EPF83" s="66"/>
      <c r="EPG83" s="66"/>
      <c r="EPH83" s="66"/>
      <c r="EPI83" s="66"/>
      <c r="EPJ83" s="66"/>
      <c r="EPK83" s="66"/>
      <c r="EPL83" s="66"/>
      <c r="EPM83" s="66"/>
      <c r="EPN83" s="66"/>
      <c r="EPO83" s="66"/>
      <c r="EPP83" s="66"/>
      <c r="EPQ83" s="66"/>
      <c r="EPR83" s="66"/>
      <c r="EPS83" s="66"/>
      <c r="EPT83" s="66"/>
      <c r="EPU83" s="66"/>
      <c r="EPV83" s="66"/>
      <c r="EPW83" s="66"/>
      <c r="EPX83" s="66"/>
      <c r="EPY83" s="66"/>
      <c r="EPZ83" s="66"/>
      <c r="EQA83" s="66"/>
      <c r="EQB83" s="66"/>
      <c r="EQC83" s="66"/>
      <c r="EQD83" s="66"/>
      <c r="EQE83" s="66"/>
      <c r="EQF83" s="66"/>
      <c r="EQG83" s="66"/>
      <c r="EQH83" s="66"/>
      <c r="EQI83" s="66"/>
      <c r="EQJ83" s="66"/>
      <c r="EQK83" s="66"/>
      <c r="EQL83" s="66"/>
      <c r="EQM83" s="66"/>
      <c r="EQN83" s="66"/>
      <c r="EQO83" s="66"/>
      <c r="EQP83" s="66"/>
      <c r="EQQ83" s="66"/>
      <c r="EQR83" s="66"/>
      <c r="EQS83" s="66"/>
      <c r="EQT83" s="66"/>
      <c r="EQU83" s="66"/>
      <c r="EQV83" s="66"/>
      <c r="EQW83" s="66"/>
      <c r="EQX83" s="66"/>
      <c r="EQY83" s="66"/>
      <c r="EQZ83" s="66"/>
      <c r="ERA83" s="66"/>
      <c r="ERB83" s="66"/>
      <c r="ERC83" s="66"/>
      <c r="ERD83" s="66"/>
      <c r="ERE83" s="66"/>
      <c r="ERF83" s="66"/>
      <c r="ERG83" s="66"/>
      <c r="ERH83" s="66"/>
      <c r="ERI83" s="66"/>
      <c r="ERJ83" s="66"/>
      <c r="ERK83" s="66"/>
      <c r="ERL83" s="66"/>
      <c r="ERM83" s="66"/>
      <c r="ERN83" s="66"/>
      <c r="ERO83" s="66"/>
      <c r="ERP83" s="66"/>
      <c r="ERQ83" s="66"/>
      <c r="ERR83" s="66"/>
      <c r="ERS83" s="66"/>
      <c r="ERT83" s="66"/>
      <c r="ERU83" s="66"/>
      <c r="ERV83" s="66"/>
      <c r="ERW83" s="66"/>
      <c r="ERX83" s="66"/>
      <c r="ERY83" s="66"/>
      <c r="ERZ83" s="66"/>
      <c r="ESA83" s="66"/>
      <c r="ESB83" s="66"/>
      <c r="ESC83" s="66"/>
      <c r="ESD83" s="66"/>
      <c r="ESE83" s="66"/>
      <c r="ESF83" s="66"/>
      <c r="ESG83" s="66"/>
      <c r="ESH83" s="66"/>
      <c r="ESI83" s="66"/>
      <c r="ESJ83" s="66"/>
      <c r="ESK83" s="66"/>
      <c r="ESL83" s="66"/>
      <c r="ESM83" s="66"/>
      <c r="ESN83" s="66"/>
      <c r="ESO83" s="66"/>
      <c r="ESP83" s="66"/>
      <c r="ESQ83" s="66"/>
      <c r="ESR83" s="66"/>
      <c r="ESS83" s="66"/>
      <c r="EST83" s="66"/>
      <c r="ESU83" s="66"/>
      <c r="ESV83" s="66"/>
      <c r="ESW83" s="66"/>
      <c r="ESX83" s="66"/>
      <c r="ESY83" s="66"/>
      <c r="ESZ83" s="66"/>
      <c r="ETA83" s="66"/>
      <c r="ETB83" s="66"/>
      <c r="ETC83" s="66"/>
      <c r="ETD83" s="66"/>
      <c r="ETE83" s="66"/>
      <c r="ETF83" s="66"/>
      <c r="ETG83" s="66"/>
      <c r="ETH83" s="66"/>
      <c r="ETI83" s="66"/>
      <c r="ETJ83" s="66"/>
      <c r="ETK83" s="66"/>
      <c r="ETL83" s="66"/>
      <c r="ETM83" s="66"/>
      <c r="ETN83" s="66"/>
      <c r="ETO83" s="66"/>
      <c r="ETP83" s="66"/>
      <c r="ETQ83" s="66"/>
      <c r="ETR83" s="66"/>
      <c r="ETS83" s="66"/>
      <c r="ETT83" s="66"/>
      <c r="ETU83" s="66"/>
      <c r="ETV83" s="66"/>
      <c r="ETW83" s="66"/>
      <c r="ETX83" s="66"/>
      <c r="ETY83" s="66"/>
      <c r="ETZ83" s="66"/>
      <c r="EUA83" s="66"/>
      <c r="EUB83" s="66"/>
      <c r="EUC83" s="66"/>
      <c r="EUD83" s="66"/>
      <c r="EUE83" s="66"/>
      <c r="EUF83" s="66"/>
      <c r="EUG83" s="66"/>
      <c r="EUH83" s="66"/>
      <c r="EUI83" s="66"/>
      <c r="EUJ83" s="66"/>
      <c r="EUK83" s="66"/>
      <c r="EUL83" s="66"/>
      <c r="EUM83" s="66"/>
      <c r="EUN83" s="66"/>
      <c r="EUO83" s="66"/>
      <c r="EUP83" s="66"/>
      <c r="EUQ83" s="66"/>
      <c r="EUR83" s="66"/>
      <c r="EUS83" s="66"/>
      <c r="EUT83" s="66"/>
      <c r="EUU83" s="66"/>
      <c r="EUV83" s="66"/>
      <c r="EUW83" s="66"/>
      <c r="EUX83" s="66"/>
      <c r="EUY83" s="66"/>
      <c r="EUZ83" s="66"/>
      <c r="EVA83" s="66"/>
      <c r="EVB83" s="66"/>
      <c r="EVC83" s="66"/>
      <c r="EVD83" s="66"/>
      <c r="EVE83" s="66"/>
      <c r="EVF83" s="66"/>
      <c r="EVG83" s="66"/>
      <c r="EVH83" s="66"/>
      <c r="EVI83" s="66"/>
      <c r="EVJ83" s="66"/>
      <c r="EVK83" s="66"/>
      <c r="EVL83" s="66"/>
      <c r="EVM83" s="66"/>
      <c r="EVN83" s="66"/>
      <c r="EVO83" s="66"/>
      <c r="EVP83" s="66"/>
      <c r="EVQ83" s="66"/>
      <c r="EVR83" s="66"/>
      <c r="EVS83" s="66"/>
      <c r="EVT83" s="66"/>
      <c r="EVU83" s="66"/>
      <c r="EVV83" s="66"/>
      <c r="EVW83" s="66"/>
      <c r="EVX83" s="66"/>
      <c r="EVY83" s="66"/>
      <c r="EVZ83" s="66"/>
      <c r="EWA83" s="66"/>
      <c r="EWB83" s="66"/>
      <c r="EWC83" s="66"/>
      <c r="EWD83" s="66"/>
      <c r="EWE83" s="66"/>
      <c r="EWF83" s="66"/>
      <c r="EWG83" s="66"/>
      <c r="EWH83" s="66"/>
      <c r="EWI83" s="66"/>
      <c r="EWJ83" s="66"/>
      <c r="EWK83" s="66"/>
      <c r="EWL83" s="66"/>
      <c r="EWM83" s="66"/>
      <c r="EWN83" s="66"/>
      <c r="EWO83" s="66"/>
      <c r="EWP83" s="66"/>
      <c r="EWQ83" s="66"/>
      <c r="EWR83" s="66"/>
      <c r="EWS83" s="66"/>
      <c r="EWT83" s="66"/>
      <c r="EWU83" s="66"/>
      <c r="EWV83" s="66"/>
      <c r="EWW83" s="66"/>
      <c r="EWX83" s="66"/>
      <c r="EWY83" s="66"/>
      <c r="EWZ83" s="66"/>
      <c r="EXA83" s="66"/>
      <c r="EXB83" s="66"/>
      <c r="EXC83" s="66"/>
      <c r="EXD83" s="66"/>
      <c r="EXE83" s="66"/>
      <c r="EXF83" s="66"/>
      <c r="EXG83" s="66"/>
      <c r="EXH83" s="66"/>
      <c r="EXI83" s="66"/>
      <c r="EXJ83" s="66"/>
      <c r="EXK83" s="66"/>
      <c r="EXL83" s="66"/>
      <c r="EXM83" s="66"/>
      <c r="EXN83" s="66"/>
      <c r="EXO83" s="66"/>
      <c r="EXP83" s="66"/>
      <c r="EXQ83" s="66"/>
      <c r="EXR83" s="66"/>
      <c r="EXS83" s="66"/>
      <c r="EXT83" s="66"/>
      <c r="EXU83" s="66"/>
      <c r="EXV83" s="66"/>
      <c r="EXW83" s="66"/>
      <c r="EXX83" s="66"/>
      <c r="EXY83" s="66"/>
      <c r="EXZ83" s="66"/>
      <c r="EYA83" s="66"/>
      <c r="EYB83" s="66"/>
      <c r="EYC83" s="66"/>
      <c r="EYD83" s="66"/>
      <c r="EYE83" s="66"/>
      <c r="EYF83" s="66"/>
      <c r="EYG83" s="66"/>
      <c r="EYH83" s="66"/>
      <c r="EYI83" s="66"/>
      <c r="EYJ83" s="66"/>
      <c r="EYK83" s="66"/>
      <c r="EYL83" s="66"/>
      <c r="EYM83" s="66"/>
      <c r="EYN83" s="66"/>
      <c r="EYO83" s="66"/>
      <c r="EYP83" s="66"/>
      <c r="EYQ83" s="66"/>
      <c r="EYR83" s="66"/>
      <c r="EYS83" s="66"/>
      <c r="EYT83" s="66"/>
      <c r="EYU83" s="66"/>
      <c r="EYV83" s="66"/>
      <c r="EYW83" s="66"/>
      <c r="EYX83" s="66"/>
      <c r="EYY83" s="66"/>
      <c r="EYZ83" s="66"/>
      <c r="EZA83" s="66"/>
      <c r="EZB83" s="66"/>
      <c r="EZC83" s="66"/>
      <c r="EZD83" s="66"/>
      <c r="EZE83" s="66"/>
      <c r="EZF83" s="66"/>
      <c r="EZG83" s="66"/>
      <c r="EZH83" s="66"/>
      <c r="EZI83" s="66"/>
      <c r="EZJ83" s="66"/>
      <c r="EZK83" s="66"/>
      <c r="EZL83" s="66"/>
      <c r="EZM83" s="66"/>
      <c r="EZN83" s="66"/>
      <c r="EZO83" s="66"/>
      <c r="EZP83" s="66"/>
      <c r="EZQ83" s="66"/>
      <c r="EZR83" s="66"/>
      <c r="EZS83" s="66"/>
      <c r="EZT83" s="66"/>
      <c r="EZU83" s="66"/>
      <c r="EZV83" s="66"/>
      <c r="EZW83" s="66"/>
      <c r="EZX83" s="66"/>
      <c r="EZY83" s="66"/>
      <c r="EZZ83" s="66"/>
      <c r="FAA83" s="66"/>
      <c r="FAB83" s="66"/>
      <c r="FAC83" s="66"/>
      <c r="FAD83" s="66"/>
      <c r="FAE83" s="66"/>
      <c r="FAF83" s="66"/>
      <c r="FAG83" s="66"/>
      <c r="FAH83" s="66"/>
      <c r="FAI83" s="66"/>
      <c r="FAJ83" s="66"/>
      <c r="FAK83" s="66"/>
      <c r="FAL83" s="66"/>
      <c r="FAM83" s="66"/>
      <c r="FAN83" s="66"/>
      <c r="FAO83" s="66"/>
      <c r="FAP83" s="66"/>
      <c r="FAQ83" s="66"/>
      <c r="FAR83" s="66"/>
      <c r="FAS83" s="66"/>
      <c r="FAT83" s="66"/>
      <c r="FAU83" s="66"/>
      <c r="FAV83" s="66"/>
      <c r="FAW83" s="66"/>
      <c r="FAX83" s="66"/>
      <c r="FAY83" s="66"/>
      <c r="FAZ83" s="66"/>
      <c r="FBA83" s="66"/>
      <c r="FBB83" s="66"/>
      <c r="FBC83" s="66"/>
      <c r="FBD83" s="66"/>
      <c r="FBE83" s="66"/>
      <c r="FBF83" s="66"/>
      <c r="FBG83" s="66"/>
      <c r="FBH83" s="66"/>
      <c r="FBI83" s="66"/>
      <c r="FBJ83" s="66"/>
      <c r="FBK83" s="66"/>
      <c r="FBL83" s="66"/>
      <c r="FBM83" s="66"/>
      <c r="FBN83" s="66"/>
      <c r="FBO83" s="66"/>
      <c r="FBP83" s="66"/>
      <c r="FBQ83" s="66"/>
      <c r="FBR83" s="66"/>
      <c r="FBS83" s="66"/>
      <c r="FBT83" s="66"/>
      <c r="FBU83" s="66"/>
      <c r="FBV83" s="66"/>
      <c r="FBW83" s="66"/>
      <c r="FBX83" s="66"/>
      <c r="FBY83" s="66"/>
      <c r="FBZ83" s="66"/>
      <c r="FCA83" s="66"/>
      <c r="FCB83" s="66"/>
      <c r="FCC83" s="66"/>
      <c r="FCD83" s="66"/>
      <c r="FCE83" s="66"/>
      <c r="FCF83" s="66"/>
      <c r="FCG83" s="66"/>
      <c r="FCH83" s="66"/>
      <c r="FCI83" s="66"/>
      <c r="FCJ83" s="66"/>
      <c r="FCK83" s="66"/>
      <c r="FCL83" s="66"/>
      <c r="FCM83" s="66"/>
      <c r="FCN83" s="66"/>
      <c r="FCO83" s="66"/>
      <c r="FCP83" s="66"/>
      <c r="FCQ83" s="66"/>
      <c r="FCR83" s="66"/>
      <c r="FCS83" s="66"/>
      <c r="FCT83" s="66"/>
      <c r="FCU83" s="66"/>
      <c r="FCV83" s="66"/>
      <c r="FCW83" s="66"/>
      <c r="FCX83" s="66"/>
      <c r="FCY83" s="66"/>
      <c r="FCZ83" s="66"/>
      <c r="FDA83" s="66"/>
      <c r="FDB83" s="66"/>
      <c r="FDC83" s="66"/>
      <c r="FDD83" s="66"/>
      <c r="FDE83" s="66"/>
      <c r="FDF83" s="66"/>
      <c r="FDG83" s="66"/>
      <c r="FDH83" s="66"/>
      <c r="FDI83" s="66"/>
      <c r="FDJ83" s="66"/>
      <c r="FDK83" s="66"/>
      <c r="FDL83" s="66"/>
      <c r="FDM83" s="66"/>
      <c r="FDN83" s="66"/>
      <c r="FDO83" s="66"/>
      <c r="FDP83" s="66"/>
      <c r="FDQ83" s="66"/>
      <c r="FDR83" s="66"/>
      <c r="FDS83" s="66"/>
      <c r="FDT83" s="66"/>
      <c r="FDU83" s="66"/>
      <c r="FDV83" s="66"/>
      <c r="FDW83" s="66"/>
      <c r="FDX83" s="66"/>
      <c r="FDY83" s="66"/>
      <c r="FDZ83" s="66"/>
      <c r="FEA83" s="66"/>
      <c r="FEB83" s="66"/>
      <c r="FEC83" s="66"/>
      <c r="FED83" s="66"/>
      <c r="FEE83" s="66"/>
      <c r="FEF83" s="66"/>
      <c r="FEG83" s="66"/>
      <c r="FEH83" s="66"/>
      <c r="FEI83" s="66"/>
      <c r="FEJ83" s="66"/>
      <c r="FEK83" s="66"/>
      <c r="FEL83" s="66"/>
      <c r="FEM83" s="66"/>
      <c r="FEN83" s="66"/>
      <c r="FEO83" s="66"/>
      <c r="FEP83" s="66"/>
      <c r="FEQ83" s="66"/>
      <c r="FER83" s="66"/>
      <c r="FES83" s="66"/>
      <c r="FET83" s="66"/>
      <c r="FEU83" s="66"/>
      <c r="FEV83" s="66"/>
      <c r="FEW83" s="66"/>
      <c r="FEX83" s="66"/>
      <c r="FEY83" s="66"/>
      <c r="FEZ83" s="66"/>
      <c r="FFA83" s="66"/>
      <c r="FFB83" s="66"/>
      <c r="FFC83" s="66"/>
      <c r="FFD83" s="66"/>
      <c r="FFE83" s="66"/>
      <c r="FFF83" s="66"/>
      <c r="FFG83" s="66"/>
      <c r="FFH83" s="66"/>
      <c r="FFI83" s="66"/>
      <c r="FFJ83" s="66"/>
      <c r="FFK83" s="66"/>
      <c r="FFL83" s="66"/>
      <c r="FFM83" s="66"/>
      <c r="FFN83" s="66"/>
      <c r="FFO83" s="66"/>
      <c r="FFP83" s="66"/>
      <c r="FFQ83" s="66"/>
      <c r="FFR83" s="66"/>
      <c r="FFS83" s="66"/>
      <c r="FFT83" s="66"/>
      <c r="FFU83" s="66"/>
      <c r="FFV83" s="66"/>
      <c r="FFW83" s="66"/>
      <c r="FFX83" s="66"/>
      <c r="FFY83" s="66"/>
      <c r="FFZ83" s="66"/>
      <c r="FGA83" s="66"/>
      <c r="FGB83" s="66"/>
      <c r="FGC83" s="66"/>
      <c r="FGD83" s="66"/>
      <c r="FGE83" s="66"/>
      <c r="FGF83" s="66"/>
      <c r="FGG83" s="66"/>
      <c r="FGH83" s="66"/>
      <c r="FGI83" s="66"/>
      <c r="FGJ83" s="66"/>
      <c r="FGK83" s="66"/>
      <c r="FGL83" s="66"/>
      <c r="FGM83" s="66"/>
      <c r="FGN83" s="66"/>
      <c r="FGO83" s="66"/>
      <c r="FGP83" s="66"/>
      <c r="FGQ83" s="66"/>
      <c r="FGR83" s="66"/>
      <c r="FGS83" s="66"/>
      <c r="FGT83" s="66"/>
      <c r="FGU83" s="66"/>
      <c r="FGV83" s="66"/>
      <c r="FGW83" s="66"/>
      <c r="FGX83" s="66"/>
      <c r="FGY83" s="66"/>
      <c r="FGZ83" s="66"/>
      <c r="FHA83" s="66"/>
      <c r="FHB83" s="66"/>
      <c r="FHC83" s="66"/>
      <c r="FHD83" s="66"/>
      <c r="FHE83" s="66"/>
      <c r="FHF83" s="66"/>
      <c r="FHG83" s="66"/>
      <c r="FHH83" s="66"/>
      <c r="FHI83" s="66"/>
      <c r="FHJ83" s="66"/>
      <c r="FHK83" s="66"/>
      <c r="FHL83" s="66"/>
      <c r="FHM83" s="66"/>
      <c r="FHN83" s="66"/>
      <c r="FHO83" s="66"/>
      <c r="FHP83" s="66"/>
      <c r="FHQ83" s="66"/>
      <c r="FHR83" s="66"/>
      <c r="FHS83" s="66"/>
      <c r="FHT83" s="66"/>
      <c r="FHU83" s="66"/>
      <c r="FHV83" s="66"/>
      <c r="FHW83" s="66"/>
      <c r="FHX83" s="66"/>
      <c r="FHY83" s="66"/>
      <c r="FHZ83" s="66"/>
      <c r="FIA83" s="66"/>
      <c r="FIB83" s="66"/>
      <c r="FIC83" s="66"/>
      <c r="FID83" s="66"/>
      <c r="FIE83" s="66"/>
      <c r="FIF83" s="66"/>
      <c r="FIG83" s="66"/>
      <c r="FIH83" s="66"/>
      <c r="FII83" s="66"/>
      <c r="FIJ83" s="66"/>
      <c r="FIK83" s="66"/>
      <c r="FIL83" s="66"/>
      <c r="FIM83" s="66"/>
      <c r="FIN83" s="66"/>
      <c r="FIO83" s="66"/>
      <c r="FIP83" s="66"/>
      <c r="FIQ83" s="66"/>
      <c r="FIR83" s="66"/>
      <c r="FIS83" s="66"/>
      <c r="FIT83" s="66"/>
      <c r="FIU83" s="66"/>
      <c r="FIV83" s="66"/>
      <c r="FIW83" s="66"/>
      <c r="FIX83" s="66"/>
      <c r="FIY83" s="66"/>
      <c r="FIZ83" s="66"/>
      <c r="FJA83" s="66"/>
      <c r="FJB83" s="66"/>
      <c r="FJC83" s="66"/>
      <c r="FJD83" s="66"/>
      <c r="FJE83" s="66"/>
      <c r="FJF83" s="66"/>
      <c r="FJG83" s="66"/>
      <c r="FJH83" s="66"/>
      <c r="FJI83" s="66"/>
      <c r="FJJ83" s="66"/>
      <c r="FJK83" s="66"/>
      <c r="FJL83" s="66"/>
      <c r="FJM83" s="66"/>
      <c r="FJN83" s="66"/>
      <c r="FJO83" s="66"/>
      <c r="FJP83" s="66"/>
      <c r="FJQ83" s="66"/>
      <c r="FJR83" s="66"/>
      <c r="FJS83" s="66"/>
      <c r="FJT83" s="66"/>
      <c r="FJU83" s="66"/>
      <c r="FJV83" s="66"/>
      <c r="FJW83" s="66"/>
      <c r="FJX83" s="66"/>
      <c r="FJY83" s="66"/>
      <c r="FJZ83" s="66"/>
      <c r="FKA83" s="66"/>
      <c r="FKB83" s="66"/>
      <c r="FKC83" s="66"/>
      <c r="FKD83" s="66"/>
      <c r="FKE83" s="66"/>
      <c r="FKF83" s="66"/>
      <c r="FKG83" s="66"/>
      <c r="FKH83" s="66"/>
      <c r="FKI83" s="66"/>
      <c r="FKJ83" s="66"/>
      <c r="FKK83" s="66"/>
      <c r="FKL83" s="66"/>
      <c r="FKM83" s="66"/>
      <c r="FKN83" s="66"/>
      <c r="FKO83" s="66"/>
      <c r="FKP83" s="66"/>
      <c r="FKQ83" s="66"/>
      <c r="FKR83" s="66"/>
      <c r="FKS83" s="66"/>
      <c r="FKT83" s="66"/>
      <c r="FKU83" s="66"/>
      <c r="FKV83" s="66"/>
      <c r="FKW83" s="66"/>
      <c r="FKX83" s="66"/>
      <c r="FKY83" s="66"/>
      <c r="FKZ83" s="66"/>
      <c r="FLA83" s="66"/>
      <c r="FLB83" s="66"/>
      <c r="FLC83" s="66"/>
      <c r="FLD83" s="66"/>
      <c r="FLE83" s="66"/>
      <c r="FLF83" s="66"/>
      <c r="FLG83" s="66"/>
      <c r="FLH83" s="66"/>
      <c r="FLI83" s="66"/>
      <c r="FLJ83" s="66"/>
      <c r="FLK83" s="66"/>
      <c r="FLL83" s="66"/>
      <c r="FLM83" s="66"/>
      <c r="FLN83" s="66"/>
      <c r="FLO83" s="66"/>
      <c r="FLP83" s="66"/>
      <c r="FLQ83" s="66"/>
      <c r="FLR83" s="66"/>
      <c r="FLS83" s="66"/>
      <c r="FLT83" s="66"/>
      <c r="FLU83" s="66"/>
      <c r="FLV83" s="66"/>
      <c r="FLW83" s="66"/>
      <c r="FLX83" s="66"/>
      <c r="FLY83" s="66"/>
      <c r="FLZ83" s="66"/>
      <c r="FMA83" s="66"/>
      <c r="FMB83" s="66"/>
      <c r="FMC83" s="66"/>
      <c r="FMD83" s="66"/>
      <c r="FME83" s="66"/>
      <c r="FMF83" s="66"/>
      <c r="FMG83" s="66"/>
      <c r="FMH83" s="66"/>
      <c r="FMI83" s="66"/>
      <c r="FMJ83" s="66"/>
      <c r="FMK83" s="66"/>
      <c r="FML83" s="66"/>
      <c r="FMM83" s="66"/>
      <c r="FMN83" s="66"/>
      <c r="FMO83" s="66"/>
      <c r="FMP83" s="66"/>
      <c r="FMQ83" s="66"/>
      <c r="FMR83" s="66"/>
      <c r="FMS83" s="66"/>
      <c r="FMT83" s="66"/>
      <c r="FMU83" s="66"/>
      <c r="FMV83" s="66"/>
      <c r="FMW83" s="66"/>
      <c r="FMX83" s="66"/>
      <c r="FMY83" s="66"/>
      <c r="FMZ83" s="66"/>
      <c r="FNA83" s="66"/>
      <c r="FNB83" s="66"/>
      <c r="FNC83" s="66"/>
      <c r="FND83" s="66"/>
      <c r="FNE83" s="66"/>
      <c r="FNF83" s="66"/>
      <c r="FNG83" s="66"/>
      <c r="FNH83" s="66"/>
      <c r="FNI83" s="66"/>
      <c r="FNJ83" s="66"/>
      <c r="FNK83" s="66"/>
      <c r="FNL83" s="66"/>
      <c r="FNM83" s="66"/>
      <c r="FNN83" s="66"/>
      <c r="FNO83" s="66"/>
      <c r="FNP83" s="66"/>
      <c r="FNQ83" s="66"/>
      <c r="FNR83" s="66"/>
      <c r="FNS83" s="66"/>
      <c r="FNT83" s="66"/>
      <c r="FNU83" s="66"/>
      <c r="FNV83" s="66"/>
      <c r="FNW83" s="66"/>
      <c r="FNX83" s="66"/>
      <c r="FNY83" s="66"/>
      <c r="FNZ83" s="66"/>
      <c r="FOA83" s="66"/>
      <c r="FOB83" s="66"/>
      <c r="FOC83" s="66"/>
      <c r="FOD83" s="66"/>
      <c r="FOE83" s="66"/>
      <c r="FOF83" s="66"/>
      <c r="FOG83" s="66"/>
      <c r="FOH83" s="66"/>
      <c r="FOI83" s="66"/>
      <c r="FOJ83" s="66"/>
      <c r="FOK83" s="66"/>
      <c r="FOL83" s="66"/>
      <c r="FOM83" s="66"/>
      <c r="FON83" s="66"/>
      <c r="FOO83" s="66"/>
      <c r="FOP83" s="66"/>
      <c r="FOQ83" s="66"/>
      <c r="FOR83" s="66"/>
      <c r="FOS83" s="66"/>
      <c r="FOT83" s="66"/>
      <c r="FOU83" s="66"/>
      <c r="FOV83" s="66"/>
      <c r="FOW83" s="66"/>
      <c r="FOX83" s="66"/>
      <c r="FOY83" s="66"/>
      <c r="FOZ83" s="66"/>
      <c r="FPA83" s="66"/>
      <c r="FPB83" s="66"/>
      <c r="FPC83" s="66"/>
      <c r="FPD83" s="66"/>
      <c r="FPE83" s="66"/>
      <c r="FPF83" s="66"/>
      <c r="FPG83" s="66"/>
      <c r="FPH83" s="66"/>
      <c r="FPI83" s="66"/>
      <c r="FPJ83" s="66"/>
      <c r="FPK83" s="66"/>
      <c r="FPL83" s="66"/>
      <c r="FPM83" s="66"/>
      <c r="FPN83" s="66"/>
      <c r="FPO83" s="66"/>
      <c r="FPP83" s="66"/>
      <c r="FPQ83" s="66"/>
      <c r="FPR83" s="66"/>
      <c r="FPS83" s="66"/>
      <c r="FPT83" s="66"/>
      <c r="FPU83" s="66"/>
      <c r="FPV83" s="66"/>
      <c r="FPW83" s="66"/>
      <c r="FPX83" s="66"/>
      <c r="FPY83" s="66"/>
      <c r="FPZ83" s="66"/>
      <c r="FQA83" s="66"/>
      <c r="FQB83" s="66"/>
      <c r="FQC83" s="66"/>
      <c r="FQD83" s="66"/>
      <c r="FQE83" s="66"/>
      <c r="FQF83" s="66"/>
      <c r="FQG83" s="66"/>
      <c r="FQH83" s="66"/>
      <c r="FQI83" s="66"/>
      <c r="FQJ83" s="66"/>
      <c r="FQK83" s="66"/>
      <c r="FQL83" s="66"/>
      <c r="FQM83" s="66"/>
      <c r="FQN83" s="66"/>
      <c r="FQO83" s="66"/>
      <c r="FQP83" s="66"/>
      <c r="FQQ83" s="66"/>
      <c r="FQR83" s="66"/>
      <c r="FQS83" s="66"/>
      <c r="FQT83" s="66"/>
      <c r="FQU83" s="66"/>
      <c r="FQV83" s="66"/>
      <c r="FQW83" s="66"/>
      <c r="FQX83" s="66"/>
      <c r="FQY83" s="66"/>
      <c r="FQZ83" s="66"/>
      <c r="FRA83" s="66"/>
      <c r="FRB83" s="66"/>
      <c r="FRC83" s="66"/>
      <c r="FRD83" s="66"/>
      <c r="FRE83" s="66"/>
      <c r="FRF83" s="66"/>
      <c r="FRG83" s="66"/>
      <c r="FRH83" s="66"/>
      <c r="FRI83" s="66"/>
      <c r="FRJ83" s="66"/>
      <c r="FRK83" s="66"/>
      <c r="FRL83" s="66"/>
      <c r="FRM83" s="66"/>
      <c r="FRN83" s="66"/>
      <c r="FRO83" s="66"/>
      <c r="FRP83" s="66"/>
      <c r="FRQ83" s="66"/>
      <c r="FRR83" s="66"/>
      <c r="FRS83" s="66"/>
      <c r="FRT83" s="66"/>
      <c r="FRU83" s="66"/>
      <c r="FRV83" s="66"/>
      <c r="FRW83" s="66"/>
      <c r="FRX83" s="66"/>
      <c r="FRY83" s="66"/>
      <c r="FRZ83" s="66"/>
      <c r="FSA83" s="66"/>
      <c r="FSB83" s="66"/>
      <c r="FSC83" s="66"/>
      <c r="FSD83" s="66"/>
      <c r="FSE83" s="66"/>
      <c r="FSF83" s="66"/>
      <c r="FSG83" s="66"/>
      <c r="FSH83" s="66"/>
      <c r="FSI83" s="66"/>
      <c r="FSJ83" s="66"/>
      <c r="FSK83" s="66"/>
      <c r="FSL83" s="66"/>
      <c r="FSM83" s="66"/>
      <c r="FSN83" s="66"/>
      <c r="FSO83" s="66"/>
      <c r="FSP83" s="66"/>
      <c r="FSQ83" s="66"/>
      <c r="FSR83" s="66"/>
      <c r="FSS83" s="66"/>
      <c r="FST83" s="66"/>
      <c r="FSU83" s="66"/>
      <c r="FSV83" s="66"/>
      <c r="FSW83" s="66"/>
      <c r="FSX83" s="66"/>
      <c r="FSY83" s="66"/>
      <c r="FSZ83" s="66"/>
      <c r="FTA83" s="66"/>
      <c r="FTB83" s="66"/>
      <c r="FTC83" s="66"/>
      <c r="FTD83" s="66"/>
      <c r="FTE83" s="66"/>
      <c r="FTF83" s="66"/>
      <c r="FTG83" s="66"/>
      <c r="FTH83" s="66"/>
      <c r="FTI83" s="66"/>
      <c r="FTJ83" s="66"/>
      <c r="FTK83" s="66"/>
      <c r="FTL83" s="66"/>
      <c r="FTM83" s="66"/>
      <c r="FTN83" s="66"/>
      <c r="FTO83" s="66"/>
      <c r="FTP83" s="66"/>
      <c r="FTQ83" s="66"/>
      <c r="FTR83" s="66"/>
      <c r="FTS83" s="66"/>
      <c r="FTT83" s="66"/>
      <c r="FTU83" s="66"/>
      <c r="FTV83" s="66"/>
      <c r="FTW83" s="66"/>
      <c r="FTX83" s="66"/>
      <c r="FTY83" s="66"/>
      <c r="FTZ83" s="66"/>
      <c r="FUA83" s="66"/>
      <c r="FUB83" s="66"/>
      <c r="FUC83" s="66"/>
      <c r="FUD83" s="66"/>
      <c r="FUE83" s="66"/>
      <c r="FUF83" s="66"/>
      <c r="FUG83" s="66"/>
      <c r="FUH83" s="66"/>
      <c r="FUI83" s="66"/>
      <c r="FUJ83" s="66"/>
      <c r="FUK83" s="66"/>
      <c r="FUL83" s="66"/>
      <c r="FUM83" s="66"/>
      <c r="FUN83" s="66"/>
      <c r="FUO83" s="66"/>
      <c r="FUP83" s="66"/>
      <c r="FUQ83" s="66"/>
      <c r="FUR83" s="66"/>
      <c r="FUS83" s="66"/>
      <c r="FUT83" s="66"/>
      <c r="FUU83" s="66"/>
      <c r="FUV83" s="66"/>
      <c r="FUW83" s="66"/>
      <c r="FUX83" s="66"/>
      <c r="FUY83" s="66"/>
      <c r="FUZ83" s="66"/>
      <c r="FVA83" s="66"/>
      <c r="FVB83" s="66"/>
      <c r="FVC83" s="66"/>
      <c r="FVD83" s="66"/>
      <c r="FVE83" s="66"/>
      <c r="FVF83" s="66"/>
      <c r="FVG83" s="66"/>
      <c r="FVH83" s="66"/>
      <c r="FVI83" s="66"/>
      <c r="FVJ83" s="66"/>
      <c r="FVK83" s="66"/>
      <c r="FVL83" s="66"/>
      <c r="FVM83" s="66"/>
      <c r="FVN83" s="66"/>
      <c r="FVO83" s="66"/>
      <c r="FVP83" s="66"/>
      <c r="FVQ83" s="66"/>
      <c r="FVR83" s="66"/>
      <c r="FVS83" s="66"/>
      <c r="FVT83" s="66"/>
      <c r="FVU83" s="66"/>
      <c r="FVV83" s="66"/>
      <c r="FVW83" s="66"/>
      <c r="FVX83" s="66"/>
      <c r="FVY83" s="66"/>
      <c r="FVZ83" s="66"/>
      <c r="FWA83" s="66"/>
      <c r="FWB83" s="66"/>
      <c r="FWC83" s="66"/>
      <c r="FWD83" s="66"/>
      <c r="FWE83" s="66"/>
      <c r="FWF83" s="66"/>
      <c r="FWG83" s="66"/>
      <c r="FWH83" s="66"/>
      <c r="FWI83" s="66"/>
      <c r="FWJ83" s="66"/>
      <c r="FWK83" s="66"/>
      <c r="FWL83" s="66"/>
      <c r="FWM83" s="66"/>
      <c r="FWN83" s="66"/>
      <c r="FWO83" s="66"/>
      <c r="FWP83" s="66"/>
      <c r="FWQ83" s="66"/>
      <c r="FWR83" s="66"/>
      <c r="FWS83" s="66"/>
      <c r="FWT83" s="66"/>
      <c r="FWU83" s="66"/>
      <c r="FWV83" s="66"/>
      <c r="FWW83" s="66"/>
      <c r="FWX83" s="66"/>
      <c r="FWY83" s="66"/>
      <c r="FWZ83" s="66"/>
      <c r="FXA83" s="66"/>
      <c r="FXB83" s="66"/>
      <c r="FXC83" s="66"/>
      <c r="FXD83" s="66"/>
      <c r="FXE83" s="66"/>
      <c r="FXF83" s="66"/>
      <c r="FXG83" s="66"/>
      <c r="FXH83" s="66"/>
      <c r="FXI83" s="66"/>
      <c r="FXJ83" s="66"/>
      <c r="FXK83" s="66"/>
      <c r="FXL83" s="66"/>
      <c r="FXM83" s="66"/>
      <c r="FXN83" s="66"/>
      <c r="FXO83" s="66"/>
      <c r="FXP83" s="66"/>
      <c r="FXQ83" s="66"/>
      <c r="FXR83" s="66"/>
      <c r="FXS83" s="66"/>
      <c r="FXT83" s="66"/>
      <c r="FXU83" s="66"/>
      <c r="FXV83" s="66"/>
      <c r="FXW83" s="66"/>
      <c r="FXX83" s="66"/>
      <c r="FXY83" s="66"/>
      <c r="FXZ83" s="66"/>
      <c r="FYA83" s="66"/>
      <c r="FYB83" s="66"/>
      <c r="FYC83" s="66"/>
      <c r="FYD83" s="66"/>
      <c r="FYE83" s="66"/>
      <c r="FYF83" s="66"/>
      <c r="FYG83" s="66"/>
      <c r="FYH83" s="66"/>
      <c r="FYI83" s="66"/>
      <c r="FYJ83" s="66"/>
      <c r="FYK83" s="66"/>
      <c r="FYL83" s="66"/>
      <c r="FYM83" s="66"/>
      <c r="FYN83" s="66"/>
      <c r="FYO83" s="66"/>
      <c r="FYP83" s="66"/>
      <c r="FYQ83" s="66"/>
      <c r="FYR83" s="66"/>
      <c r="FYS83" s="66"/>
      <c r="FYT83" s="66"/>
      <c r="FYU83" s="66"/>
      <c r="FYV83" s="66"/>
      <c r="FYW83" s="66"/>
      <c r="FYX83" s="66"/>
      <c r="FYY83" s="66"/>
      <c r="FYZ83" s="66"/>
      <c r="FZA83" s="66"/>
      <c r="FZB83" s="66"/>
      <c r="FZC83" s="66"/>
      <c r="FZD83" s="66"/>
      <c r="FZE83" s="66"/>
      <c r="FZF83" s="66"/>
      <c r="FZG83" s="66"/>
      <c r="FZH83" s="66"/>
      <c r="FZI83" s="66"/>
      <c r="FZJ83" s="66"/>
      <c r="FZK83" s="66"/>
      <c r="FZL83" s="66"/>
      <c r="FZM83" s="66"/>
      <c r="FZN83" s="66"/>
      <c r="FZO83" s="66"/>
      <c r="FZP83" s="66"/>
      <c r="FZQ83" s="66"/>
      <c r="FZR83" s="66"/>
      <c r="FZS83" s="66"/>
      <c r="FZT83" s="66"/>
      <c r="FZU83" s="66"/>
      <c r="FZV83" s="66"/>
      <c r="FZW83" s="66"/>
      <c r="FZX83" s="66"/>
      <c r="FZY83" s="66"/>
      <c r="FZZ83" s="66"/>
      <c r="GAA83" s="66"/>
      <c r="GAB83" s="66"/>
      <c r="GAC83" s="66"/>
      <c r="GAD83" s="66"/>
      <c r="GAE83" s="66"/>
      <c r="GAF83" s="66"/>
      <c r="GAG83" s="66"/>
      <c r="GAH83" s="66"/>
      <c r="GAI83" s="66"/>
      <c r="GAJ83" s="66"/>
      <c r="GAK83" s="66"/>
      <c r="GAL83" s="66"/>
      <c r="GAM83" s="66"/>
      <c r="GAN83" s="66"/>
      <c r="GAO83" s="66"/>
      <c r="GAP83" s="66"/>
      <c r="GAQ83" s="66"/>
      <c r="GAR83" s="66"/>
      <c r="GAS83" s="66"/>
      <c r="GAT83" s="66"/>
      <c r="GAU83" s="66"/>
      <c r="GAV83" s="66"/>
      <c r="GAW83" s="66"/>
      <c r="GAX83" s="66"/>
      <c r="GAY83" s="66"/>
      <c r="GAZ83" s="66"/>
      <c r="GBA83" s="66"/>
      <c r="GBB83" s="66"/>
      <c r="GBC83" s="66"/>
      <c r="GBD83" s="66"/>
      <c r="GBE83" s="66"/>
      <c r="GBF83" s="66"/>
      <c r="GBG83" s="66"/>
      <c r="GBH83" s="66"/>
      <c r="GBI83" s="66"/>
      <c r="GBJ83" s="66"/>
      <c r="GBK83" s="66"/>
      <c r="GBL83" s="66"/>
      <c r="GBM83" s="66"/>
      <c r="GBN83" s="66"/>
      <c r="GBO83" s="66"/>
      <c r="GBP83" s="66"/>
      <c r="GBQ83" s="66"/>
      <c r="GBR83" s="66"/>
      <c r="GBS83" s="66"/>
      <c r="GBT83" s="66"/>
      <c r="GBU83" s="66"/>
      <c r="GBV83" s="66"/>
      <c r="GBW83" s="66"/>
      <c r="GBX83" s="66"/>
      <c r="GBY83" s="66"/>
      <c r="GBZ83" s="66"/>
      <c r="GCA83" s="66"/>
      <c r="GCB83" s="66"/>
      <c r="GCC83" s="66"/>
      <c r="GCD83" s="66"/>
      <c r="GCE83" s="66"/>
      <c r="GCF83" s="66"/>
      <c r="GCG83" s="66"/>
      <c r="GCH83" s="66"/>
      <c r="GCI83" s="66"/>
      <c r="GCJ83" s="66"/>
      <c r="GCK83" s="66"/>
      <c r="GCL83" s="66"/>
      <c r="GCM83" s="66"/>
      <c r="GCN83" s="66"/>
      <c r="GCO83" s="66"/>
      <c r="GCP83" s="66"/>
      <c r="GCQ83" s="66"/>
      <c r="GCR83" s="66"/>
      <c r="GCS83" s="66"/>
      <c r="GCT83" s="66"/>
      <c r="GCU83" s="66"/>
      <c r="GCV83" s="66"/>
      <c r="GCW83" s="66"/>
      <c r="GCX83" s="66"/>
      <c r="GCY83" s="66"/>
      <c r="GCZ83" s="66"/>
      <c r="GDA83" s="66"/>
      <c r="GDB83" s="66"/>
      <c r="GDC83" s="66"/>
      <c r="GDD83" s="66"/>
      <c r="GDE83" s="66"/>
      <c r="GDF83" s="66"/>
      <c r="GDG83" s="66"/>
      <c r="GDH83" s="66"/>
      <c r="GDI83" s="66"/>
      <c r="GDJ83" s="66"/>
      <c r="GDK83" s="66"/>
      <c r="GDL83" s="66"/>
      <c r="GDM83" s="66"/>
      <c r="GDN83" s="66"/>
      <c r="GDO83" s="66"/>
      <c r="GDP83" s="66"/>
      <c r="GDQ83" s="66"/>
      <c r="GDR83" s="66"/>
      <c r="GDS83" s="66"/>
      <c r="GDT83" s="66"/>
      <c r="GDU83" s="66"/>
      <c r="GDV83" s="66"/>
      <c r="GDW83" s="66"/>
      <c r="GDX83" s="66"/>
      <c r="GDY83" s="66"/>
      <c r="GDZ83" s="66"/>
      <c r="GEA83" s="66"/>
      <c r="GEB83" s="66"/>
      <c r="GEC83" s="66"/>
      <c r="GED83" s="66"/>
      <c r="GEE83" s="66"/>
      <c r="GEF83" s="66"/>
      <c r="GEG83" s="66"/>
      <c r="GEH83" s="66"/>
      <c r="GEI83" s="66"/>
      <c r="GEJ83" s="66"/>
      <c r="GEK83" s="66"/>
      <c r="GEL83" s="66"/>
      <c r="GEM83" s="66"/>
      <c r="GEN83" s="66"/>
      <c r="GEO83" s="66"/>
      <c r="GEP83" s="66"/>
      <c r="GEQ83" s="66"/>
      <c r="GER83" s="66"/>
      <c r="GES83" s="66"/>
      <c r="GET83" s="66"/>
      <c r="GEU83" s="66"/>
      <c r="GEV83" s="66"/>
      <c r="GEW83" s="66"/>
      <c r="GEX83" s="66"/>
      <c r="GEY83" s="66"/>
      <c r="GEZ83" s="66"/>
      <c r="GFA83" s="66"/>
      <c r="GFB83" s="66"/>
      <c r="GFC83" s="66"/>
      <c r="GFD83" s="66"/>
      <c r="GFE83" s="66"/>
      <c r="GFF83" s="66"/>
      <c r="GFG83" s="66"/>
      <c r="GFH83" s="66"/>
      <c r="GFI83" s="66"/>
      <c r="GFJ83" s="66"/>
      <c r="GFK83" s="66"/>
      <c r="GFL83" s="66"/>
      <c r="GFM83" s="66"/>
      <c r="GFN83" s="66"/>
      <c r="GFO83" s="66"/>
      <c r="GFP83" s="66"/>
      <c r="GFQ83" s="66"/>
      <c r="GFR83" s="66"/>
      <c r="GFS83" s="66"/>
      <c r="GFT83" s="66"/>
      <c r="GFU83" s="66"/>
      <c r="GFV83" s="66"/>
      <c r="GFW83" s="66"/>
      <c r="GFX83" s="66"/>
      <c r="GFY83" s="66"/>
      <c r="GFZ83" s="66"/>
      <c r="GGA83" s="66"/>
      <c r="GGB83" s="66"/>
      <c r="GGC83" s="66"/>
      <c r="GGD83" s="66"/>
      <c r="GGE83" s="66"/>
      <c r="GGF83" s="66"/>
      <c r="GGG83" s="66"/>
      <c r="GGH83" s="66"/>
      <c r="GGI83" s="66"/>
      <c r="GGJ83" s="66"/>
      <c r="GGK83" s="66"/>
      <c r="GGL83" s="66"/>
      <c r="GGM83" s="66"/>
      <c r="GGN83" s="66"/>
      <c r="GGO83" s="66"/>
      <c r="GGP83" s="66"/>
      <c r="GGQ83" s="66"/>
      <c r="GGR83" s="66"/>
      <c r="GGS83" s="66"/>
      <c r="GGT83" s="66"/>
      <c r="GGU83" s="66"/>
      <c r="GGV83" s="66"/>
      <c r="GGW83" s="66"/>
      <c r="GGX83" s="66"/>
      <c r="GGY83" s="66"/>
      <c r="GGZ83" s="66"/>
      <c r="GHA83" s="66"/>
      <c r="GHB83" s="66"/>
      <c r="GHC83" s="66"/>
      <c r="GHD83" s="66"/>
      <c r="GHE83" s="66"/>
      <c r="GHF83" s="66"/>
      <c r="GHG83" s="66"/>
      <c r="GHH83" s="66"/>
      <c r="GHI83" s="66"/>
      <c r="GHJ83" s="66"/>
      <c r="GHK83" s="66"/>
      <c r="GHL83" s="66"/>
      <c r="GHM83" s="66"/>
      <c r="GHN83" s="66"/>
      <c r="GHO83" s="66"/>
      <c r="GHP83" s="66"/>
      <c r="GHQ83" s="66"/>
      <c r="GHR83" s="66"/>
      <c r="GHS83" s="66"/>
      <c r="GHT83" s="66"/>
      <c r="GHU83" s="66"/>
      <c r="GHV83" s="66"/>
      <c r="GHW83" s="66"/>
      <c r="GHX83" s="66"/>
      <c r="GHY83" s="66"/>
      <c r="GHZ83" s="66"/>
      <c r="GIA83" s="66"/>
      <c r="GIB83" s="66"/>
      <c r="GIC83" s="66"/>
      <c r="GID83" s="66"/>
      <c r="GIE83" s="66"/>
      <c r="GIF83" s="66"/>
      <c r="GIG83" s="66"/>
      <c r="GIH83" s="66"/>
      <c r="GII83" s="66"/>
      <c r="GIJ83" s="66"/>
      <c r="GIK83" s="66"/>
      <c r="GIL83" s="66"/>
      <c r="GIM83" s="66"/>
      <c r="GIN83" s="66"/>
      <c r="GIO83" s="66"/>
      <c r="GIP83" s="66"/>
      <c r="GIQ83" s="66"/>
      <c r="GIR83" s="66"/>
      <c r="GIS83" s="66"/>
      <c r="GIT83" s="66"/>
      <c r="GIU83" s="66"/>
      <c r="GIV83" s="66"/>
      <c r="GIW83" s="66"/>
      <c r="GIX83" s="66"/>
      <c r="GIY83" s="66"/>
      <c r="GIZ83" s="66"/>
      <c r="GJA83" s="66"/>
      <c r="GJB83" s="66"/>
      <c r="GJC83" s="66"/>
      <c r="GJD83" s="66"/>
      <c r="GJE83" s="66"/>
      <c r="GJF83" s="66"/>
      <c r="GJG83" s="66"/>
      <c r="GJH83" s="66"/>
      <c r="GJI83" s="66"/>
      <c r="GJJ83" s="66"/>
      <c r="GJK83" s="66"/>
      <c r="GJL83" s="66"/>
      <c r="GJM83" s="66"/>
      <c r="GJN83" s="66"/>
      <c r="GJO83" s="66"/>
      <c r="GJP83" s="66"/>
      <c r="GJQ83" s="66"/>
      <c r="GJR83" s="66"/>
      <c r="GJS83" s="66"/>
      <c r="GJT83" s="66"/>
      <c r="GJU83" s="66"/>
      <c r="GJV83" s="66"/>
      <c r="GJW83" s="66"/>
      <c r="GJX83" s="66"/>
      <c r="GJY83" s="66"/>
      <c r="GJZ83" s="66"/>
      <c r="GKA83" s="66"/>
      <c r="GKB83" s="66"/>
      <c r="GKC83" s="66"/>
      <c r="GKD83" s="66"/>
      <c r="GKE83" s="66"/>
      <c r="GKF83" s="66"/>
      <c r="GKG83" s="66"/>
      <c r="GKH83" s="66"/>
      <c r="GKI83" s="66"/>
      <c r="GKJ83" s="66"/>
      <c r="GKK83" s="66"/>
      <c r="GKL83" s="66"/>
      <c r="GKM83" s="66"/>
      <c r="GKN83" s="66"/>
      <c r="GKO83" s="66"/>
      <c r="GKP83" s="66"/>
      <c r="GKQ83" s="66"/>
      <c r="GKR83" s="66"/>
      <c r="GKS83" s="66"/>
      <c r="GKT83" s="66"/>
      <c r="GKU83" s="66"/>
      <c r="GKV83" s="66"/>
      <c r="GKW83" s="66"/>
      <c r="GKX83" s="66"/>
      <c r="GKY83" s="66"/>
      <c r="GKZ83" s="66"/>
      <c r="GLA83" s="66"/>
      <c r="GLB83" s="66"/>
      <c r="GLC83" s="66"/>
      <c r="GLD83" s="66"/>
      <c r="GLE83" s="66"/>
      <c r="GLF83" s="66"/>
      <c r="GLG83" s="66"/>
      <c r="GLH83" s="66"/>
      <c r="GLI83" s="66"/>
      <c r="GLJ83" s="66"/>
      <c r="GLK83" s="66"/>
      <c r="GLL83" s="66"/>
      <c r="GLM83" s="66"/>
      <c r="GLN83" s="66"/>
      <c r="GLO83" s="66"/>
      <c r="GLP83" s="66"/>
      <c r="GLQ83" s="66"/>
      <c r="GLR83" s="66"/>
      <c r="GLS83" s="66"/>
      <c r="GLT83" s="66"/>
      <c r="GLU83" s="66"/>
      <c r="GLV83" s="66"/>
      <c r="GLW83" s="66"/>
      <c r="GLX83" s="66"/>
      <c r="GLY83" s="66"/>
      <c r="GLZ83" s="66"/>
      <c r="GMA83" s="66"/>
      <c r="GMB83" s="66"/>
      <c r="GMC83" s="66"/>
      <c r="GMD83" s="66"/>
      <c r="GME83" s="66"/>
      <c r="GMF83" s="66"/>
      <c r="GMG83" s="66"/>
      <c r="GMH83" s="66"/>
      <c r="GMI83" s="66"/>
      <c r="GMJ83" s="66"/>
      <c r="GMK83" s="66"/>
      <c r="GML83" s="66"/>
      <c r="GMM83" s="66"/>
      <c r="GMN83" s="66"/>
      <c r="GMO83" s="66"/>
      <c r="GMP83" s="66"/>
      <c r="GMQ83" s="66"/>
      <c r="GMR83" s="66"/>
      <c r="GMS83" s="66"/>
      <c r="GMT83" s="66"/>
      <c r="GMU83" s="66"/>
      <c r="GMV83" s="66"/>
      <c r="GMW83" s="66"/>
      <c r="GMX83" s="66"/>
      <c r="GMY83" s="66"/>
      <c r="GMZ83" s="66"/>
      <c r="GNA83" s="66"/>
      <c r="GNB83" s="66"/>
      <c r="GNC83" s="66"/>
      <c r="GND83" s="66"/>
      <c r="GNE83" s="66"/>
      <c r="GNF83" s="66"/>
      <c r="GNG83" s="66"/>
      <c r="GNH83" s="66"/>
      <c r="GNI83" s="66"/>
      <c r="GNJ83" s="66"/>
      <c r="GNK83" s="66"/>
      <c r="GNL83" s="66"/>
      <c r="GNM83" s="66"/>
      <c r="GNN83" s="66"/>
      <c r="GNO83" s="66"/>
      <c r="GNP83" s="66"/>
      <c r="GNQ83" s="66"/>
      <c r="GNR83" s="66"/>
      <c r="GNS83" s="66"/>
      <c r="GNT83" s="66"/>
      <c r="GNU83" s="66"/>
      <c r="GNV83" s="66"/>
      <c r="GNW83" s="66"/>
      <c r="GNX83" s="66"/>
      <c r="GNY83" s="66"/>
      <c r="GNZ83" s="66"/>
      <c r="GOA83" s="66"/>
      <c r="GOB83" s="66"/>
      <c r="GOC83" s="66"/>
      <c r="GOD83" s="66"/>
      <c r="GOE83" s="66"/>
      <c r="GOF83" s="66"/>
      <c r="GOG83" s="66"/>
      <c r="GOH83" s="66"/>
      <c r="GOI83" s="66"/>
      <c r="GOJ83" s="66"/>
      <c r="GOK83" s="66"/>
      <c r="GOL83" s="66"/>
      <c r="GOM83" s="66"/>
      <c r="GON83" s="66"/>
      <c r="GOO83" s="66"/>
      <c r="GOP83" s="66"/>
      <c r="GOQ83" s="66"/>
      <c r="GOR83" s="66"/>
      <c r="GOS83" s="66"/>
      <c r="GOT83" s="66"/>
      <c r="GOU83" s="66"/>
      <c r="GOV83" s="66"/>
      <c r="GOW83" s="66"/>
      <c r="GOX83" s="66"/>
      <c r="GOY83" s="66"/>
      <c r="GOZ83" s="66"/>
      <c r="GPA83" s="66"/>
      <c r="GPB83" s="66"/>
      <c r="GPC83" s="66"/>
      <c r="GPD83" s="66"/>
      <c r="GPE83" s="66"/>
      <c r="GPF83" s="66"/>
      <c r="GPG83" s="66"/>
      <c r="GPH83" s="66"/>
      <c r="GPI83" s="66"/>
      <c r="GPJ83" s="66"/>
      <c r="GPK83" s="66"/>
      <c r="GPL83" s="66"/>
      <c r="GPM83" s="66"/>
      <c r="GPN83" s="66"/>
      <c r="GPO83" s="66"/>
      <c r="GPP83" s="66"/>
      <c r="GPQ83" s="66"/>
      <c r="GPR83" s="66"/>
      <c r="GPS83" s="66"/>
      <c r="GPT83" s="66"/>
      <c r="GPU83" s="66"/>
      <c r="GPV83" s="66"/>
      <c r="GPW83" s="66"/>
      <c r="GPX83" s="66"/>
      <c r="GPY83" s="66"/>
      <c r="GPZ83" s="66"/>
      <c r="GQA83" s="66"/>
      <c r="GQB83" s="66"/>
      <c r="GQC83" s="66"/>
      <c r="GQD83" s="66"/>
      <c r="GQE83" s="66"/>
      <c r="GQF83" s="66"/>
      <c r="GQG83" s="66"/>
      <c r="GQH83" s="66"/>
      <c r="GQI83" s="66"/>
      <c r="GQJ83" s="66"/>
      <c r="GQK83" s="66"/>
      <c r="GQL83" s="66"/>
      <c r="GQM83" s="66"/>
      <c r="GQN83" s="66"/>
      <c r="GQO83" s="66"/>
      <c r="GQP83" s="66"/>
      <c r="GQQ83" s="66"/>
      <c r="GQR83" s="66"/>
      <c r="GQS83" s="66"/>
      <c r="GQT83" s="66"/>
      <c r="GQU83" s="66"/>
      <c r="GQV83" s="66"/>
      <c r="GQW83" s="66"/>
      <c r="GQX83" s="66"/>
      <c r="GQY83" s="66"/>
      <c r="GQZ83" s="66"/>
      <c r="GRA83" s="66"/>
      <c r="GRB83" s="66"/>
      <c r="GRC83" s="66"/>
      <c r="GRD83" s="66"/>
      <c r="GRE83" s="66"/>
      <c r="GRF83" s="66"/>
      <c r="GRG83" s="66"/>
      <c r="GRH83" s="66"/>
      <c r="GRI83" s="66"/>
      <c r="GRJ83" s="66"/>
      <c r="GRK83" s="66"/>
      <c r="GRL83" s="66"/>
      <c r="GRM83" s="66"/>
      <c r="GRN83" s="66"/>
      <c r="GRO83" s="66"/>
      <c r="GRP83" s="66"/>
      <c r="GRQ83" s="66"/>
      <c r="GRR83" s="66"/>
      <c r="GRS83" s="66"/>
      <c r="GRT83" s="66"/>
      <c r="GRU83" s="66"/>
      <c r="GRV83" s="66"/>
      <c r="GRW83" s="66"/>
      <c r="GRX83" s="66"/>
      <c r="GRY83" s="66"/>
      <c r="GRZ83" s="66"/>
      <c r="GSA83" s="66"/>
      <c r="GSB83" s="66"/>
      <c r="GSC83" s="66"/>
      <c r="GSD83" s="66"/>
      <c r="GSE83" s="66"/>
      <c r="GSF83" s="66"/>
      <c r="GSG83" s="66"/>
      <c r="GSH83" s="66"/>
      <c r="GSI83" s="66"/>
      <c r="GSJ83" s="66"/>
      <c r="GSK83" s="66"/>
      <c r="GSL83" s="66"/>
      <c r="GSM83" s="66"/>
      <c r="GSN83" s="66"/>
      <c r="GSO83" s="66"/>
      <c r="GSP83" s="66"/>
      <c r="GSQ83" s="66"/>
      <c r="GSR83" s="66"/>
      <c r="GSS83" s="66"/>
      <c r="GST83" s="66"/>
      <c r="GSU83" s="66"/>
      <c r="GSV83" s="66"/>
      <c r="GSW83" s="66"/>
      <c r="GSX83" s="66"/>
      <c r="GSY83" s="66"/>
      <c r="GSZ83" s="66"/>
      <c r="GTA83" s="66"/>
      <c r="GTB83" s="66"/>
      <c r="GTC83" s="66"/>
      <c r="GTD83" s="66"/>
      <c r="GTE83" s="66"/>
      <c r="GTF83" s="66"/>
      <c r="GTG83" s="66"/>
      <c r="GTH83" s="66"/>
      <c r="GTI83" s="66"/>
      <c r="GTJ83" s="66"/>
      <c r="GTK83" s="66"/>
      <c r="GTL83" s="66"/>
      <c r="GTM83" s="66"/>
      <c r="GTN83" s="66"/>
      <c r="GTO83" s="66"/>
      <c r="GTP83" s="66"/>
      <c r="GTQ83" s="66"/>
      <c r="GTR83" s="66"/>
      <c r="GTS83" s="66"/>
      <c r="GTT83" s="66"/>
      <c r="GTU83" s="66"/>
      <c r="GTV83" s="66"/>
      <c r="GTW83" s="66"/>
      <c r="GTX83" s="66"/>
      <c r="GTY83" s="66"/>
      <c r="GTZ83" s="66"/>
      <c r="GUA83" s="66"/>
      <c r="GUB83" s="66"/>
      <c r="GUC83" s="66"/>
      <c r="GUD83" s="66"/>
      <c r="GUE83" s="66"/>
      <c r="GUF83" s="66"/>
      <c r="GUG83" s="66"/>
      <c r="GUH83" s="66"/>
      <c r="GUI83" s="66"/>
      <c r="GUJ83" s="66"/>
      <c r="GUK83" s="66"/>
      <c r="GUL83" s="66"/>
      <c r="GUM83" s="66"/>
      <c r="GUN83" s="66"/>
      <c r="GUO83" s="66"/>
      <c r="GUP83" s="66"/>
      <c r="GUQ83" s="66"/>
      <c r="GUR83" s="66"/>
      <c r="GUS83" s="66"/>
      <c r="GUT83" s="66"/>
      <c r="GUU83" s="66"/>
      <c r="GUV83" s="66"/>
      <c r="GUW83" s="66"/>
      <c r="GUX83" s="66"/>
      <c r="GUY83" s="66"/>
      <c r="GUZ83" s="66"/>
      <c r="GVA83" s="66"/>
      <c r="GVB83" s="66"/>
      <c r="GVC83" s="66"/>
      <c r="GVD83" s="66"/>
      <c r="GVE83" s="66"/>
      <c r="GVF83" s="66"/>
      <c r="GVG83" s="66"/>
      <c r="GVH83" s="66"/>
      <c r="GVI83" s="66"/>
      <c r="GVJ83" s="66"/>
      <c r="GVK83" s="66"/>
      <c r="GVL83" s="66"/>
      <c r="GVM83" s="66"/>
      <c r="GVN83" s="66"/>
      <c r="GVO83" s="66"/>
      <c r="GVP83" s="66"/>
      <c r="GVQ83" s="66"/>
      <c r="GVR83" s="66"/>
      <c r="GVS83" s="66"/>
      <c r="GVT83" s="66"/>
      <c r="GVU83" s="66"/>
      <c r="GVV83" s="66"/>
      <c r="GVW83" s="66"/>
      <c r="GVX83" s="66"/>
      <c r="GVY83" s="66"/>
      <c r="GVZ83" s="66"/>
      <c r="GWA83" s="66"/>
      <c r="GWB83" s="66"/>
      <c r="GWC83" s="66"/>
      <c r="GWD83" s="66"/>
      <c r="GWE83" s="66"/>
      <c r="GWF83" s="66"/>
      <c r="GWG83" s="66"/>
      <c r="GWH83" s="66"/>
      <c r="GWI83" s="66"/>
      <c r="GWJ83" s="66"/>
      <c r="GWK83" s="66"/>
      <c r="GWL83" s="66"/>
      <c r="GWM83" s="66"/>
      <c r="GWN83" s="66"/>
      <c r="GWO83" s="66"/>
      <c r="GWP83" s="66"/>
      <c r="GWQ83" s="66"/>
      <c r="GWR83" s="66"/>
      <c r="GWS83" s="66"/>
      <c r="GWT83" s="66"/>
      <c r="GWU83" s="66"/>
      <c r="GWV83" s="66"/>
      <c r="GWW83" s="66"/>
      <c r="GWX83" s="66"/>
      <c r="GWY83" s="66"/>
      <c r="GWZ83" s="66"/>
      <c r="GXA83" s="66"/>
      <c r="GXB83" s="66"/>
      <c r="GXC83" s="66"/>
      <c r="GXD83" s="66"/>
      <c r="GXE83" s="66"/>
      <c r="GXF83" s="66"/>
      <c r="GXG83" s="66"/>
      <c r="GXH83" s="66"/>
      <c r="GXI83" s="66"/>
      <c r="GXJ83" s="66"/>
      <c r="GXK83" s="66"/>
      <c r="GXL83" s="66"/>
      <c r="GXM83" s="66"/>
      <c r="GXN83" s="66"/>
      <c r="GXO83" s="66"/>
      <c r="GXP83" s="66"/>
      <c r="GXQ83" s="66"/>
      <c r="GXR83" s="66"/>
      <c r="GXS83" s="66"/>
      <c r="GXT83" s="66"/>
      <c r="GXU83" s="66"/>
      <c r="GXV83" s="66"/>
      <c r="GXW83" s="66"/>
      <c r="GXX83" s="66"/>
      <c r="GXY83" s="66"/>
      <c r="GXZ83" s="66"/>
      <c r="GYA83" s="66"/>
      <c r="GYB83" s="66"/>
      <c r="GYC83" s="66"/>
      <c r="GYD83" s="66"/>
      <c r="GYE83" s="66"/>
      <c r="GYF83" s="66"/>
      <c r="GYG83" s="66"/>
      <c r="GYH83" s="66"/>
      <c r="GYI83" s="66"/>
      <c r="GYJ83" s="66"/>
      <c r="GYK83" s="66"/>
      <c r="GYL83" s="66"/>
      <c r="GYM83" s="66"/>
      <c r="GYN83" s="66"/>
      <c r="GYO83" s="66"/>
      <c r="GYP83" s="66"/>
      <c r="GYQ83" s="66"/>
      <c r="GYR83" s="66"/>
      <c r="GYS83" s="66"/>
      <c r="GYT83" s="66"/>
      <c r="GYU83" s="66"/>
      <c r="GYV83" s="66"/>
      <c r="GYW83" s="66"/>
      <c r="GYX83" s="66"/>
      <c r="GYY83" s="66"/>
      <c r="GYZ83" s="66"/>
      <c r="GZA83" s="66"/>
      <c r="GZB83" s="66"/>
      <c r="GZC83" s="66"/>
      <c r="GZD83" s="66"/>
      <c r="GZE83" s="66"/>
      <c r="GZF83" s="66"/>
      <c r="GZG83" s="66"/>
      <c r="GZH83" s="66"/>
      <c r="GZI83" s="66"/>
      <c r="GZJ83" s="66"/>
      <c r="GZK83" s="66"/>
      <c r="GZL83" s="66"/>
      <c r="GZM83" s="66"/>
      <c r="GZN83" s="66"/>
      <c r="GZO83" s="66"/>
      <c r="GZP83" s="66"/>
      <c r="GZQ83" s="66"/>
      <c r="GZR83" s="66"/>
      <c r="GZS83" s="66"/>
      <c r="GZT83" s="66"/>
      <c r="GZU83" s="66"/>
      <c r="GZV83" s="66"/>
      <c r="GZW83" s="66"/>
      <c r="GZX83" s="66"/>
      <c r="GZY83" s="66"/>
      <c r="GZZ83" s="66"/>
      <c r="HAA83" s="66"/>
      <c r="HAB83" s="66"/>
      <c r="HAC83" s="66"/>
      <c r="HAD83" s="66"/>
      <c r="HAE83" s="66"/>
      <c r="HAF83" s="66"/>
      <c r="HAG83" s="66"/>
      <c r="HAH83" s="66"/>
      <c r="HAI83" s="66"/>
      <c r="HAJ83" s="66"/>
      <c r="HAK83" s="66"/>
      <c r="HAL83" s="66"/>
      <c r="HAM83" s="66"/>
      <c r="HAN83" s="66"/>
      <c r="HAO83" s="66"/>
      <c r="HAP83" s="66"/>
      <c r="HAQ83" s="66"/>
      <c r="HAR83" s="66"/>
      <c r="HAS83" s="66"/>
      <c r="HAT83" s="66"/>
      <c r="HAU83" s="66"/>
      <c r="HAV83" s="66"/>
      <c r="HAW83" s="66"/>
      <c r="HAX83" s="66"/>
      <c r="HAY83" s="66"/>
      <c r="HAZ83" s="66"/>
      <c r="HBA83" s="66"/>
      <c r="HBB83" s="66"/>
      <c r="HBC83" s="66"/>
      <c r="HBD83" s="66"/>
      <c r="HBE83" s="66"/>
      <c r="HBF83" s="66"/>
      <c r="HBG83" s="66"/>
      <c r="HBH83" s="66"/>
      <c r="HBI83" s="66"/>
      <c r="HBJ83" s="66"/>
      <c r="HBK83" s="66"/>
      <c r="HBL83" s="66"/>
      <c r="HBM83" s="66"/>
      <c r="HBN83" s="66"/>
      <c r="HBO83" s="66"/>
      <c r="HBP83" s="66"/>
      <c r="HBQ83" s="66"/>
      <c r="HBR83" s="66"/>
      <c r="HBS83" s="66"/>
      <c r="HBT83" s="66"/>
      <c r="HBU83" s="66"/>
      <c r="HBV83" s="66"/>
      <c r="HBW83" s="66"/>
      <c r="HBX83" s="66"/>
      <c r="HBY83" s="66"/>
      <c r="HBZ83" s="66"/>
      <c r="HCA83" s="66"/>
      <c r="HCB83" s="66"/>
      <c r="HCC83" s="66"/>
      <c r="HCD83" s="66"/>
      <c r="HCE83" s="66"/>
      <c r="HCF83" s="66"/>
      <c r="HCG83" s="66"/>
      <c r="HCH83" s="66"/>
      <c r="HCI83" s="66"/>
      <c r="HCJ83" s="66"/>
      <c r="HCK83" s="66"/>
      <c r="HCL83" s="66"/>
      <c r="HCM83" s="66"/>
      <c r="HCN83" s="66"/>
      <c r="HCO83" s="66"/>
      <c r="HCP83" s="66"/>
      <c r="HCQ83" s="66"/>
      <c r="HCR83" s="66"/>
      <c r="HCS83" s="66"/>
      <c r="HCT83" s="66"/>
      <c r="HCU83" s="66"/>
      <c r="HCV83" s="66"/>
      <c r="HCW83" s="66"/>
      <c r="HCX83" s="66"/>
      <c r="HCY83" s="66"/>
      <c r="HCZ83" s="66"/>
      <c r="HDA83" s="66"/>
      <c r="HDB83" s="66"/>
      <c r="HDC83" s="66"/>
      <c r="HDD83" s="66"/>
      <c r="HDE83" s="66"/>
      <c r="HDF83" s="66"/>
      <c r="HDG83" s="66"/>
      <c r="HDH83" s="66"/>
      <c r="HDI83" s="66"/>
      <c r="HDJ83" s="66"/>
      <c r="HDK83" s="66"/>
      <c r="HDL83" s="66"/>
      <c r="HDM83" s="66"/>
      <c r="HDN83" s="66"/>
      <c r="HDO83" s="66"/>
      <c r="HDP83" s="66"/>
      <c r="HDQ83" s="66"/>
      <c r="HDR83" s="66"/>
      <c r="HDS83" s="66"/>
      <c r="HDT83" s="66"/>
      <c r="HDU83" s="66"/>
      <c r="HDV83" s="66"/>
      <c r="HDW83" s="66"/>
      <c r="HDX83" s="66"/>
      <c r="HDY83" s="66"/>
      <c r="HDZ83" s="66"/>
      <c r="HEA83" s="66"/>
      <c r="HEB83" s="66"/>
      <c r="HEC83" s="66"/>
      <c r="HED83" s="66"/>
      <c r="HEE83" s="66"/>
      <c r="HEF83" s="66"/>
      <c r="HEG83" s="66"/>
      <c r="HEH83" s="66"/>
      <c r="HEI83" s="66"/>
      <c r="HEJ83" s="66"/>
      <c r="HEK83" s="66"/>
      <c r="HEL83" s="66"/>
      <c r="HEM83" s="66"/>
      <c r="HEN83" s="66"/>
      <c r="HEO83" s="66"/>
      <c r="HEP83" s="66"/>
      <c r="HEQ83" s="66"/>
      <c r="HER83" s="66"/>
      <c r="HES83" s="66"/>
      <c r="HET83" s="66"/>
      <c r="HEU83" s="66"/>
      <c r="HEV83" s="66"/>
      <c r="HEW83" s="66"/>
      <c r="HEX83" s="66"/>
      <c r="HEY83" s="66"/>
      <c r="HEZ83" s="66"/>
      <c r="HFA83" s="66"/>
      <c r="HFB83" s="66"/>
      <c r="HFC83" s="66"/>
      <c r="HFD83" s="66"/>
      <c r="HFE83" s="66"/>
      <c r="HFF83" s="66"/>
      <c r="HFG83" s="66"/>
      <c r="HFH83" s="66"/>
      <c r="HFI83" s="66"/>
      <c r="HFJ83" s="66"/>
      <c r="HFK83" s="66"/>
      <c r="HFL83" s="66"/>
      <c r="HFM83" s="66"/>
      <c r="HFN83" s="66"/>
      <c r="HFO83" s="66"/>
      <c r="HFP83" s="66"/>
      <c r="HFQ83" s="66"/>
      <c r="HFR83" s="66"/>
      <c r="HFS83" s="66"/>
      <c r="HFT83" s="66"/>
      <c r="HFU83" s="66"/>
      <c r="HFV83" s="66"/>
      <c r="HFW83" s="66"/>
      <c r="HFX83" s="66"/>
      <c r="HFY83" s="66"/>
      <c r="HFZ83" s="66"/>
      <c r="HGA83" s="66"/>
      <c r="HGB83" s="66"/>
      <c r="HGC83" s="66"/>
      <c r="HGD83" s="66"/>
      <c r="HGE83" s="66"/>
      <c r="HGF83" s="66"/>
      <c r="HGG83" s="66"/>
      <c r="HGH83" s="66"/>
      <c r="HGI83" s="66"/>
      <c r="HGJ83" s="66"/>
      <c r="HGK83" s="66"/>
      <c r="HGL83" s="66"/>
      <c r="HGM83" s="66"/>
      <c r="HGN83" s="66"/>
      <c r="HGO83" s="66"/>
      <c r="HGP83" s="66"/>
      <c r="HGQ83" s="66"/>
      <c r="HGR83" s="66"/>
      <c r="HGS83" s="66"/>
      <c r="HGT83" s="66"/>
      <c r="HGU83" s="66"/>
      <c r="HGV83" s="66"/>
      <c r="HGW83" s="66"/>
      <c r="HGX83" s="66"/>
      <c r="HGY83" s="66"/>
      <c r="HGZ83" s="66"/>
      <c r="HHA83" s="66"/>
      <c r="HHB83" s="66"/>
      <c r="HHC83" s="66"/>
      <c r="HHD83" s="66"/>
      <c r="HHE83" s="66"/>
      <c r="HHF83" s="66"/>
      <c r="HHG83" s="66"/>
      <c r="HHH83" s="66"/>
      <c r="HHI83" s="66"/>
      <c r="HHJ83" s="66"/>
      <c r="HHK83" s="66"/>
      <c r="HHL83" s="66"/>
      <c r="HHM83" s="66"/>
      <c r="HHN83" s="66"/>
      <c r="HHO83" s="66"/>
      <c r="HHP83" s="66"/>
      <c r="HHQ83" s="66"/>
      <c r="HHR83" s="66"/>
      <c r="HHS83" s="66"/>
      <c r="HHT83" s="66"/>
      <c r="HHU83" s="66"/>
      <c r="HHV83" s="66"/>
      <c r="HHW83" s="66"/>
      <c r="HHX83" s="66"/>
      <c r="HHY83" s="66"/>
      <c r="HHZ83" s="66"/>
      <c r="HIA83" s="66"/>
      <c r="HIB83" s="66"/>
      <c r="HIC83" s="66"/>
      <c r="HID83" s="66"/>
      <c r="HIE83" s="66"/>
      <c r="HIF83" s="66"/>
      <c r="HIG83" s="66"/>
      <c r="HIH83" s="66"/>
      <c r="HII83" s="66"/>
      <c r="HIJ83" s="66"/>
      <c r="HIK83" s="66"/>
      <c r="HIL83" s="66"/>
      <c r="HIM83" s="66"/>
      <c r="HIN83" s="66"/>
      <c r="HIO83" s="66"/>
      <c r="HIP83" s="66"/>
      <c r="HIQ83" s="66"/>
      <c r="HIR83" s="66"/>
      <c r="HIS83" s="66"/>
      <c r="HIT83" s="66"/>
      <c r="HIU83" s="66"/>
      <c r="HIV83" s="66"/>
      <c r="HIW83" s="66"/>
      <c r="HIX83" s="66"/>
      <c r="HIY83" s="66"/>
      <c r="HIZ83" s="66"/>
      <c r="HJA83" s="66"/>
      <c r="HJB83" s="66"/>
      <c r="HJC83" s="66"/>
      <c r="HJD83" s="66"/>
      <c r="HJE83" s="66"/>
      <c r="HJF83" s="66"/>
      <c r="HJG83" s="66"/>
      <c r="HJH83" s="66"/>
      <c r="HJI83" s="66"/>
      <c r="HJJ83" s="66"/>
      <c r="HJK83" s="66"/>
      <c r="HJL83" s="66"/>
      <c r="HJM83" s="66"/>
      <c r="HJN83" s="66"/>
      <c r="HJO83" s="66"/>
      <c r="HJP83" s="66"/>
      <c r="HJQ83" s="66"/>
      <c r="HJR83" s="66"/>
      <c r="HJS83" s="66"/>
      <c r="HJT83" s="66"/>
      <c r="HJU83" s="66"/>
      <c r="HJV83" s="66"/>
      <c r="HJW83" s="66"/>
      <c r="HJX83" s="66"/>
      <c r="HJY83" s="66"/>
      <c r="HJZ83" s="66"/>
      <c r="HKA83" s="66"/>
      <c r="HKB83" s="66"/>
      <c r="HKC83" s="66"/>
      <c r="HKD83" s="66"/>
      <c r="HKE83" s="66"/>
      <c r="HKF83" s="66"/>
      <c r="HKG83" s="66"/>
      <c r="HKH83" s="66"/>
      <c r="HKI83" s="66"/>
      <c r="HKJ83" s="66"/>
      <c r="HKK83" s="66"/>
      <c r="HKL83" s="66"/>
      <c r="HKM83" s="66"/>
      <c r="HKN83" s="66"/>
      <c r="HKO83" s="66"/>
      <c r="HKP83" s="66"/>
      <c r="HKQ83" s="66"/>
      <c r="HKR83" s="66"/>
      <c r="HKS83" s="66"/>
      <c r="HKT83" s="66"/>
      <c r="HKU83" s="66"/>
      <c r="HKV83" s="66"/>
      <c r="HKW83" s="66"/>
      <c r="HKX83" s="66"/>
      <c r="HKY83" s="66"/>
      <c r="HKZ83" s="66"/>
      <c r="HLA83" s="66"/>
      <c r="HLB83" s="66"/>
      <c r="HLC83" s="66"/>
      <c r="HLD83" s="66"/>
      <c r="HLE83" s="66"/>
      <c r="HLF83" s="66"/>
      <c r="HLG83" s="66"/>
      <c r="HLH83" s="66"/>
      <c r="HLI83" s="66"/>
      <c r="HLJ83" s="66"/>
      <c r="HLK83" s="66"/>
      <c r="HLL83" s="66"/>
      <c r="HLM83" s="66"/>
      <c r="HLN83" s="66"/>
      <c r="HLO83" s="66"/>
      <c r="HLP83" s="66"/>
      <c r="HLQ83" s="66"/>
      <c r="HLR83" s="66"/>
      <c r="HLS83" s="66"/>
      <c r="HLT83" s="66"/>
      <c r="HLU83" s="66"/>
      <c r="HLV83" s="66"/>
      <c r="HLW83" s="66"/>
      <c r="HLX83" s="66"/>
      <c r="HLY83" s="66"/>
      <c r="HLZ83" s="66"/>
      <c r="HMA83" s="66"/>
      <c r="HMB83" s="66"/>
      <c r="HMC83" s="66"/>
      <c r="HMD83" s="66"/>
      <c r="HME83" s="66"/>
      <c r="HMF83" s="66"/>
      <c r="HMG83" s="66"/>
      <c r="HMH83" s="66"/>
      <c r="HMI83" s="66"/>
      <c r="HMJ83" s="66"/>
      <c r="HMK83" s="66"/>
      <c r="HML83" s="66"/>
      <c r="HMM83" s="66"/>
      <c r="HMN83" s="66"/>
      <c r="HMO83" s="66"/>
      <c r="HMP83" s="66"/>
      <c r="HMQ83" s="66"/>
      <c r="HMR83" s="66"/>
      <c r="HMS83" s="66"/>
      <c r="HMT83" s="66"/>
      <c r="HMU83" s="66"/>
      <c r="HMV83" s="66"/>
      <c r="HMW83" s="66"/>
      <c r="HMX83" s="66"/>
      <c r="HMY83" s="66"/>
      <c r="HMZ83" s="66"/>
      <c r="HNA83" s="66"/>
      <c r="HNB83" s="66"/>
      <c r="HNC83" s="66"/>
      <c r="HND83" s="66"/>
      <c r="HNE83" s="66"/>
      <c r="HNF83" s="66"/>
      <c r="HNG83" s="66"/>
      <c r="HNH83" s="66"/>
      <c r="HNI83" s="66"/>
      <c r="HNJ83" s="66"/>
      <c r="HNK83" s="66"/>
      <c r="HNL83" s="66"/>
      <c r="HNM83" s="66"/>
      <c r="HNN83" s="66"/>
      <c r="HNO83" s="66"/>
      <c r="HNP83" s="66"/>
      <c r="HNQ83" s="66"/>
      <c r="HNR83" s="66"/>
      <c r="HNS83" s="66"/>
      <c r="HNT83" s="66"/>
      <c r="HNU83" s="66"/>
      <c r="HNV83" s="66"/>
      <c r="HNW83" s="66"/>
      <c r="HNX83" s="66"/>
      <c r="HNY83" s="66"/>
      <c r="HNZ83" s="66"/>
      <c r="HOA83" s="66"/>
      <c r="HOB83" s="66"/>
      <c r="HOC83" s="66"/>
      <c r="HOD83" s="66"/>
      <c r="HOE83" s="66"/>
      <c r="HOF83" s="66"/>
      <c r="HOG83" s="66"/>
      <c r="HOH83" s="66"/>
      <c r="HOI83" s="66"/>
      <c r="HOJ83" s="66"/>
      <c r="HOK83" s="66"/>
      <c r="HOL83" s="66"/>
      <c r="HOM83" s="66"/>
      <c r="HON83" s="66"/>
      <c r="HOO83" s="66"/>
      <c r="HOP83" s="66"/>
      <c r="HOQ83" s="66"/>
      <c r="HOR83" s="66"/>
      <c r="HOS83" s="66"/>
      <c r="HOT83" s="66"/>
      <c r="HOU83" s="66"/>
      <c r="HOV83" s="66"/>
      <c r="HOW83" s="66"/>
      <c r="HOX83" s="66"/>
      <c r="HOY83" s="66"/>
      <c r="HOZ83" s="66"/>
      <c r="HPA83" s="66"/>
      <c r="HPB83" s="66"/>
      <c r="HPC83" s="66"/>
      <c r="HPD83" s="66"/>
      <c r="HPE83" s="66"/>
      <c r="HPF83" s="66"/>
      <c r="HPG83" s="66"/>
      <c r="HPH83" s="66"/>
      <c r="HPI83" s="66"/>
      <c r="HPJ83" s="66"/>
      <c r="HPK83" s="66"/>
      <c r="HPL83" s="66"/>
      <c r="HPM83" s="66"/>
      <c r="HPN83" s="66"/>
      <c r="HPO83" s="66"/>
      <c r="HPP83" s="66"/>
      <c r="HPQ83" s="66"/>
      <c r="HPR83" s="66"/>
      <c r="HPS83" s="66"/>
      <c r="HPT83" s="66"/>
      <c r="HPU83" s="66"/>
      <c r="HPV83" s="66"/>
      <c r="HPW83" s="66"/>
      <c r="HPX83" s="66"/>
      <c r="HPY83" s="66"/>
      <c r="HPZ83" s="66"/>
      <c r="HQA83" s="66"/>
      <c r="HQB83" s="66"/>
      <c r="HQC83" s="66"/>
      <c r="HQD83" s="66"/>
      <c r="HQE83" s="66"/>
      <c r="HQF83" s="66"/>
      <c r="HQG83" s="66"/>
      <c r="HQH83" s="66"/>
      <c r="HQI83" s="66"/>
      <c r="HQJ83" s="66"/>
      <c r="HQK83" s="66"/>
      <c r="HQL83" s="66"/>
      <c r="HQM83" s="66"/>
      <c r="HQN83" s="66"/>
      <c r="HQO83" s="66"/>
      <c r="HQP83" s="66"/>
      <c r="HQQ83" s="66"/>
      <c r="HQR83" s="66"/>
      <c r="HQS83" s="66"/>
      <c r="HQT83" s="66"/>
      <c r="HQU83" s="66"/>
      <c r="HQV83" s="66"/>
      <c r="HQW83" s="66"/>
      <c r="HQX83" s="66"/>
      <c r="HQY83" s="66"/>
      <c r="HQZ83" s="66"/>
      <c r="HRA83" s="66"/>
      <c r="HRB83" s="66"/>
      <c r="HRC83" s="66"/>
      <c r="HRD83" s="66"/>
      <c r="HRE83" s="66"/>
      <c r="HRF83" s="66"/>
      <c r="HRG83" s="66"/>
      <c r="HRH83" s="66"/>
      <c r="HRI83" s="66"/>
      <c r="HRJ83" s="66"/>
      <c r="HRK83" s="66"/>
      <c r="HRL83" s="66"/>
      <c r="HRM83" s="66"/>
      <c r="HRN83" s="66"/>
      <c r="HRO83" s="66"/>
      <c r="HRP83" s="66"/>
      <c r="HRQ83" s="66"/>
      <c r="HRR83" s="66"/>
      <c r="HRS83" s="66"/>
      <c r="HRT83" s="66"/>
      <c r="HRU83" s="66"/>
      <c r="HRV83" s="66"/>
      <c r="HRW83" s="66"/>
      <c r="HRX83" s="66"/>
      <c r="HRY83" s="66"/>
      <c r="HRZ83" s="66"/>
      <c r="HSA83" s="66"/>
      <c r="HSB83" s="66"/>
      <c r="HSC83" s="66"/>
      <c r="HSD83" s="66"/>
      <c r="HSE83" s="66"/>
      <c r="HSF83" s="66"/>
      <c r="HSG83" s="66"/>
      <c r="HSH83" s="66"/>
      <c r="HSI83" s="66"/>
      <c r="HSJ83" s="66"/>
      <c r="HSK83" s="66"/>
      <c r="HSL83" s="66"/>
      <c r="HSM83" s="66"/>
      <c r="HSN83" s="66"/>
      <c r="HSO83" s="66"/>
      <c r="HSP83" s="66"/>
      <c r="HSQ83" s="66"/>
      <c r="HSR83" s="66"/>
      <c r="HSS83" s="66"/>
      <c r="HST83" s="66"/>
      <c r="HSU83" s="66"/>
      <c r="HSV83" s="66"/>
      <c r="HSW83" s="66"/>
      <c r="HSX83" s="66"/>
      <c r="HSY83" s="66"/>
      <c r="HSZ83" s="66"/>
      <c r="HTA83" s="66"/>
      <c r="HTB83" s="66"/>
      <c r="HTC83" s="66"/>
      <c r="HTD83" s="66"/>
      <c r="HTE83" s="66"/>
      <c r="HTF83" s="66"/>
      <c r="HTG83" s="66"/>
      <c r="HTH83" s="66"/>
      <c r="HTI83" s="66"/>
      <c r="HTJ83" s="66"/>
      <c r="HTK83" s="66"/>
      <c r="HTL83" s="66"/>
      <c r="HTM83" s="66"/>
      <c r="HTN83" s="66"/>
      <c r="HTO83" s="66"/>
      <c r="HTP83" s="66"/>
      <c r="HTQ83" s="66"/>
      <c r="HTR83" s="66"/>
      <c r="HTS83" s="66"/>
      <c r="HTT83" s="66"/>
      <c r="HTU83" s="66"/>
      <c r="HTV83" s="66"/>
      <c r="HTW83" s="66"/>
      <c r="HTX83" s="66"/>
      <c r="HTY83" s="66"/>
      <c r="HTZ83" s="66"/>
      <c r="HUA83" s="66"/>
      <c r="HUB83" s="66"/>
      <c r="HUC83" s="66"/>
      <c r="HUD83" s="66"/>
      <c r="HUE83" s="66"/>
      <c r="HUF83" s="66"/>
      <c r="HUG83" s="66"/>
      <c r="HUH83" s="66"/>
      <c r="HUI83" s="66"/>
      <c r="HUJ83" s="66"/>
      <c r="HUK83" s="66"/>
      <c r="HUL83" s="66"/>
      <c r="HUM83" s="66"/>
      <c r="HUN83" s="66"/>
      <c r="HUO83" s="66"/>
      <c r="HUP83" s="66"/>
      <c r="HUQ83" s="66"/>
      <c r="HUR83" s="66"/>
      <c r="HUS83" s="66"/>
      <c r="HUT83" s="66"/>
      <c r="HUU83" s="66"/>
      <c r="HUV83" s="66"/>
      <c r="HUW83" s="66"/>
      <c r="HUX83" s="66"/>
      <c r="HUY83" s="66"/>
      <c r="HUZ83" s="66"/>
      <c r="HVA83" s="66"/>
      <c r="HVB83" s="66"/>
      <c r="HVC83" s="66"/>
      <c r="HVD83" s="66"/>
      <c r="HVE83" s="66"/>
      <c r="HVF83" s="66"/>
      <c r="HVG83" s="66"/>
      <c r="HVH83" s="66"/>
      <c r="HVI83" s="66"/>
      <c r="HVJ83" s="66"/>
      <c r="HVK83" s="66"/>
      <c r="HVL83" s="66"/>
      <c r="HVM83" s="66"/>
      <c r="HVN83" s="66"/>
      <c r="HVO83" s="66"/>
      <c r="HVP83" s="66"/>
      <c r="HVQ83" s="66"/>
      <c r="HVR83" s="66"/>
      <c r="HVS83" s="66"/>
      <c r="HVT83" s="66"/>
      <c r="HVU83" s="66"/>
      <c r="HVV83" s="66"/>
      <c r="HVW83" s="66"/>
      <c r="HVX83" s="66"/>
      <c r="HVY83" s="66"/>
      <c r="HVZ83" s="66"/>
      <c r="HWA83" s="66"/>
      <c r="HWB83" s="66"/>
      <c r="HWC83" s="66"/>
      <c r="HWD83" s="66"/>
      <c r="HWE83" s="66"/>
      <c r="HWF83" s="66"/>
      <c r="HWG83" s="66"/>
      <c r="HWH83" s="66"/>
      <c r="HWI83" s="66"/>
      <c r="HWJ83" s="66"/>
      <c r="HWK83" s="66"/>
      <c r="HWL83" s="66"/>
      <c r="HWM83" s="66"/>
      <c r="HWN83" s="66"/>
      <c r="HWO83" s="66"/>
      <c r="HWP83" s="66"/>
      <c r="HWQ83" s="66"/>
      <c r="HWR83" s="66"/>
      <c r="HWS83" s="66"/>
      <c r="HWT83" s="66"/>
      <c r="HWU83" s="66"/>
      <c r="HWV83" s="66"/>
      <c r="HWW83" s="66"/>
      <c r="HWX83" s="66"/>
      <c r="HWY83" s="66"/>
      <c r="HWZ83" s="66"/>
      <c r="HXA83" s="66"/>
      <c r="HXB83" s="66"/>
      <c r="HXC83" s="66"/>
      <c r="HXD83" s="66"/>
      <c r="HXE83" s="66"/>
      <c r="HXF83" s="66"/>
      <c r="HXG83" s="66"/>
      <c r="HXH83" s="66"/>
      <c r="HXI83" s="66"/>
      <c r="HXJ83" s="66"/>
      <c r="HXK83" s="66"/>
      <c r="HXL83" s="66"/>
      <c r="HXM83" s="66"/>
      <c r="HXN83" s="66"/>
      <c r="HXO83" s="66"/>
      <c r="HXP83" s="66"/>
      <c r="HXQ83" s="66"/>
      <c r="HXR83" s="66"/>
      <c r="HXS83" s="66"/>
      <c r="HXT83" s="66"/>
      <c r="HXU83" s="66"/>
      <c r="HXV83" s="66"/>
      <c r="HXW83" s="66"/>
      <c r="HXX83" s="66"/>
      <c r="HXY83" s="66"/>
      <c r="HXZ83" s="66"/>
      <c r="HYA83" s="66"/>
      <c r="HYB83" s="66"/>
      <c r="HYC83" s="66"/>
      <c r="HYD83" s="66"/>
      <c r="HYE83" s="66"/>
      <c r="HYF83" s="66"/>
      <c r="HYG83" s="66"/>
      <c r="HYH83" s="66"/>
      <c r="HYI83" s="66"/>
      <c r="HYJ83" s="66"/>
      <c r="HYK83" s="66"/>
      <c r="HYL83" s="66"/>
      <c r="HYM83" s="66"/>
      <c r="HYN83" s="66"/>
      <c r="HYO83" s="66"/>
      <c r="HYP83" s="66"/>
      <c r="HYQ83" s="66"/>
      <c r="HYR83" s="66"/>
      <c r="HYS83" s="66"/>
      <c r="HYT83" s="66"/>
      <c r="HYU83" s="66"/>
      <c r="HYV83" s="66"/>
      <c r="HYW83" s="66"/>
      <c r="HYX83" s="66"/>
      <c r="HYY83" s="66"/>
      <c r="HYZ83" s="66"/>
      <c r="HZA83" s="66"/>
      <c r="HZB83" s="66"/>
      <c r="HZC83" s="66"/>
      <c r="HZD83" s="66"/>
      <c r="HZE83" s="66"/>
      <c r="HZF83" s="66"/>
      <c r="HZG83" s="66"/>
      <c r="HZH83" s="66"/>
      <c r="HZI83" s="66"/>
      <c r="HZJ83" s="66"/>
      <c r="HZK83" s="66"/>
      <c r="HZL83" s="66"/>
      <c r="HZM83" s="66"/>
      <c r="HZN83" s="66"/>
      <c r="HZO83" s="66"/>
      <c r="HZP83" s="66"/>
      <c r="HZQ83" s="66"/>
      <c r="HZR83" s="66"/>
      <c r="HZS83" s="66"/>
      <c r="HZT83" s="66"/>
      <c r="HZU83" s="66"/>
      <c r="HZV83" s="66"/>
      <c r="HZW83" s="66"/>
      <c r="HZX83" s="66"/>
      <c r="HZY83" s="66"/>
      <c r="HZZ83" s="66"/>
      <c r="IAA83" s="66"/>
      <c r="IAB83" s="66"/>
      <c r="IAC83" s="66"/>
      <c r="IAD83" s="66"/>
      <c r="IAE83" s="66"/>
      <c r="IAF83" s="66"/>
      <c r="IAG83" s="66"/>
      <c r="IAH83" s="66"/>
      <c r="IAI83" s="66"/>
      <c r="IAJ83" s="66"/>
      <c r="IAK83" s="66"/>
      <c r="IAL83" s="66"/>
      <c r="IAM83" s="66"/>
      <c r="IAN83" s="66"/>
      <c r="IAO83" s="66"/>
      <c r="IAP83" s="66"/>
      <c r="IAQ83" s="66"/>
      <c r="IAR83" s="66"/>
      <c r="IAS83" s="66"/>
      <c r="IAT83" s="66"/>
      <c r="IAU83" s="66"/>
      <c r="IAV83" s="66"/>
      <c r="IAW83" s="66"/>
      <c r="IAX83" s="66"/>
      <c r="IAY83" s="66"/>
      <c r="IAZ83" s="66"/>
      <c r="IBA83" s="66"/>
      <c r="IBB83" s="66"/>
      <c r="IBC83" s="66"/>
      <c r="IBD83" s="66"/>
      <c r="IBE83" s="66"/>
      <c r="IBF83" s="66"/>
      <c r="IBG83" s="66"/>
      <c r="IBH83" s="66"/>
      <c r="IBI83" s="66"/>
      <c r="IBJ83" s="66"/>
      <c r="IBK83" s="66"/>
      <c r="IBL83" s="66"/>
      <c r="IBM83" s="66"/>
      <c r="IBN83" s="66"/>
      <c r="IBO83" s="66"/>
      <c r="IBP83" s="66"/>
      <c r="IBQ83" s="66"/>
      <c r="IBR83" s="66"/>
      <c r="IBS83" s="66"/>
      <c r="IBT83" s="66"/>
      <c r="IBU83" s="66"/>
      <c r="IBV83" s="66"/>
      <c r="IBW83" s="66"/>
      <c r="IBX83" s="66"/>
      <c r="IBY83" s="66"/>
      <c r="IBZ83" s="66"/>
      <c r="ICA83" s="66"/>
      <c r="ICB83" s="66"/>
      <c r="ICC83" s="66"/>
      <c r="ICD83" s="66"/>
      <c r="ICE83" s="66"/>
      <c r="ICF83" s="66"/>
      <c r="ICG83" s="66"/>
      <c r="ICH83" s="66"/>
      <c r="ICI83" s="66"/>
      <c r="ICJ83" s="66"/>
      <c r="ICK83" s="66"/>
      <c r="ICL83" s="66"/>
      <c r="ICM83" s="66"/>
      <c r="ICN83" s="66"/>
      <c r="ICO83" s="66"/>
      <c r="ICP83" s="66"/>
      <c r="ICQ83" s="66"/>
      <c r="ICR83" s="66"/>
      <c r="ICS83" s="66"/>
      <c r="ICT83" s="66"/>
      <c r="ICU83" s="66"/>
      <c r="ICV83" s="66"/>
      <c r="ICW83" s="66"/>
      <c r="ICX83" s="66"/>
      <c r="ICY83" s="66"/>
      <c r="ICZ83" s="66"/>
      <c r="IDA83" s="66"/>
      <c r="IDB83" s="66"/>
      <c r="IDC83" s="66"/>
      <c r="IDD83" s="66"/>
      <c r="IDE83" s="66"/>
      <c r="IDF83" s="66"/>
      <c r="IDG83" s="66"/>
      <c r="IDH83" s="66"/>
      <c r="IDI83" s="66"/>
      <c r="IDJ83" s="66"/>
      <c r="IDK83" s="66"/>
      <c r="IDL83" s="66"/>
      <c r="IDM83" s="66"/>
      <c r="IDN83" s="66"/>
      <c r="IDO83" s="66"/>
      <c r="IDP83" s="66"/>
      <c r="IDQ83" s="66"/>
      <c r="IDR83" s="66"/>
      <c r="IDS83" s="66"/>
      <c r="IDT83" s="66"/>
      <c r="IDU83" s="66"/>
      <c r="IDV83" s="66"/>
      <c r="IDW83" s="66"/>
      <c r="IDX83" s="66"/>
      <c r="IDY83" s="66"/>
      <c r="IDZ83" s="66"/>
      <c r="IEA83" s="66"/>
      <c r="IEB83" s="66"/>
      <c r="IEC83" s="66"/>
      <c r="IED83" s="66"/>
      <c r="IEE83" s="66"/>
      <c r="IEF83" s="66"/>
      <c r="IEG83" s="66"/>
      <c r="IEH83" s="66"/>
      <c r="IEI83" s="66"/>
      <c r="IEJ83" s="66"/>
      <c r="IEK83" s="66"/>
      <c r="IEL83" s="66"/>
      <c r="IEM83" s="66"/>
      <c r="IEN83" s="66"/>
      <c r="IEO83" s="66"/>
      <c r="IEP83" s="66"/>
      <c r="IEQ83" s="66"/>
      <c r="IER83" s="66"/>
      <c r="IES83" s="66"/>
      <c r="IET83" s="66"/>
      <c r="IEU83" s="66"/>
      <c r="IEV83" s="66"/>
      <c r="IEW83" s="66"/>
      <c r="IEX83" s="66"/>
      <c r="IEY83" s="66"/>
      <c r="IEZ83" s="66"/>
      <c r="IFA83" s="66"/>
      <c r="IFB83" s="66"/>
      <c r="IFC83" s="66"/>
      <c r="IFD83" s="66"/>
      <c r="IFE83" s="66"/>
      <c r="IFF83" s="66"/>
      <c r="IFG83" s="66"/>
      <c r="IFH83" s="66"/>
      <c r="IFI83" s="66"/>
      <c r="IFJ83" s="66"/>
      <c r="IFK83" s="66"/>
      <c r="IFL83" s="66"/>
      <c r="IFM83" s="66"/>
      <c r="IFN83" s="66"/>
      <c r="IFO83" s="66"/>
      <c r="IFP83" s="66"/>
      <c r="IFQ83" s="66"/>
      <c r="IFR83" s="66"/>
      <c r="IFS83" s="66"/>
      <c r="IFT83" s="66"/>
      <c r="IFU83" s="66"/>
      <c r="IFV83" s="66"/>
      <c r="IFW83" s="66"/>
      <c r="IFX83" s="66"/>
      <c r="IFY83" s="66"/>
      <c r="IFZ83" s="66"/>
      <c r="IGA83" s="66"/>
      <c r="IGB83" s="66"/>
      <c r="IGC83" s="66"/>
      <c r="IGD83" s="66"/>
      <c r="IGE83" s="66"/>
      <c r="IGF83" s="66"/>
      <c r="IGG83" s="66"/>
      <c r="IGH83" s="66"/>
      <c r="IGI83" s="66"/>
      <c r="IGJ83" s="66"/>
      <c r="IGK83" s="66"/>
      <c r="IGL83" s="66"/>
      <c r="IGM83" s="66"/>
      <c r="IGN83" s="66"/>
      <c r="IGO83" s="66"/>
      <c r="IGP83" s="66"/>
      <c r="IGQ83" s="66"/>
      <c r="IGR83" s="66"/>
      <c r="IGS83" s="66"/>
      <c r="IGT83" s="66"/>
      <c r="IGU83" s="66"/>
      <c r="IGV83" s="66"/>
      <c r="IGW83" s="66"/>
      <c r="IGX83" s="66"/>
      <c r="IGY83" s="66"/>
      <c r="IGZ83" s="66"/>
      <c r="IHA83" s="66"/>
      <c r="IHB83" s="66"/>
      <c r="IHC83" s="66"/>
      <c r="IHD83" s="66"/>
      <c r="IHE83" s="66"/>
      <c r="IHF83" s="66"/>
      <c r="IHG83" s="66"/>
      <c r="IHH83" s="66"/>
      <c r="IHI83" s="66"/>
      <c r="IHJ83" s="66"/>
      <c r="IHK83" s="66"/>
      <c r="IHL83" s="66"/>
      <c r="IHM83" s="66"/>
      <c r="IHN83" s="66"/>
      <c r="IHO83" s="66"/>
      <c r="IHP83" s="66"/>
      <c r="IHQ83" s="66"/>
      <c r="IHR83" s="66"/>
      <c r="IHS83" s="66"/>
      <c r="IHT83" s="66"/>
      <c r="IHU83" s="66"/>
      <c r="IHV83" s="66"/>
      <c r="IHW83" s="66"/>
      <c r="IHX83" s="66"/>
      <c r="IHY83" s="66"/>
      <c r="IHZ83" s="66"/>
      <c r="IIA83" s="66"/>
      <c r="IIB83" s="66"/>
      <c r="IIC83" s="66"/>
      <c r="IID83" s="66"/>
      <c r="IIE83" s="66"/>
      <c r="IIF83" s="66"/>
      <c r="IIG83" s="66"/>
      <c r="IIH83" s="66"/>
      <c r="III83" s="66"/>
      <c r="IIJ83" s="66"/>
      <c r="IIK83" s="66"/>
      <c r="IIL83" s="66"/>
      <c r="IIM83" s="66"/>
      <c r="IIN83" s="66"/>
      <c r="IIO83" s="66"/>
      <c r="IIP83" s="66"/>
      <c r="IIQ83" s="66"/>
      <c r="IIR83" s="66"/>
      <c r="IIS83" s="66"/>
      <c r="IIT83" s="66"/>
      <c r="IIU83" s="66"/>
      <c r="IIV83" s="66"/>
      <c r="IIW83" s="66"/>
      <c r="IIX83" s="66"/>
      <c r="IIY83" s="66"/>
      <c r="IIZ83" s="66"/>
      <c r="IJA83" s="66"/>
      <c r="IJB83" s="66"/>
      <c r="IJC83" s="66"/>
      <c r="IJD83" s="66"/>
      <c r="IJE83" s="66"/>
      <c r="IJF83" s="66"/>
      <c r="IJG83" s="66"/>
      <c r="IJH83" s="66"/>
      <c r="IJI83" s="66"/>
      <c r="IJJ83" s="66"/>
      <c r="IJK83" s="66"/>
      <c r="IJL83" s="66"/>
      <c r="IJM83" s="66"/>
      <c r="IJN83" s="66"/>
      <c r="IJO83" s="66"/>
      <c r="IJP83" s="66"/>
      <c r="IJQ83" s="66"/>
      <c r="IJR83" s="66"/>
      <c r="IJS83" s="66"/>
      <c r="IJT83" s="66"/>
      <c r="IJU83" s="66"/>
      <c r="IJV83" s="66"/>
      <c r="IJW83" s="66"/>
      <c r="IJX83" s="66"/>
      <c r="IJY83" s="66"/>
      <c r="IJZ83" s="66"/>
      <c r="IKA83" s="66"/>
      <c r="IKB83" s="66"/>
      <c r="IKC83" s="66"/>
      <c r="IKD83" s="66"/>
      <c r="IKE83" s="66"/>
      <c r="IKF83" s="66"/>
      <c r="IKG83" s="66"/>
      <c r="IKH83" s="66"/>
      <c r="IKI83" s="66"/>
      <c r="IKJ83" s="66"/>
      <c r="IKK83" s="66"/>
      <c r="IKL83" s="66"/>
      <c r="IKM83" s="66"/>
      <c r="IKN83" s="66"/>
      <c r="IKO83" s="66"/>
      <c r="IKP83" s="66"/>
      <c r="IKQ83" s="66"/>
      <c r="IKR83" s="66"/>
      <c r="IKS83" s="66"/>
      <c r="IKT83" s="66"/>
      <c r="IKU83" s="66"/>
      <c r="IKV83" s="66"/>
      <c r="IKW83" s="66"/>
      <c r="IKX83" s="66"/>
      <c r="IKY83" s="66"/>
      <c r="IKZ83" s="66"/>
      <c r="ILA83" s="66"/>
      <c r="ILB83" s="66"/>
      <c r="ILC83" s="66"/>
      <c r="ILD83" s="66"/>
      <c r="ILE83" s="66"/>
      <c r="ILF83" s="66"/>
      <c r="ILG83" s="66"/>
      <c r="ILH83" s="66"/>
      <c r="ILI83" s="66"/>
      <c r="ILJ83" s="66"/>
      <c r="ILK83" s="66"/>
      <c r="ILL83" s="66"/>
      <c r="ILM83" s="66"/>
      <c r="ILN83" s="66"/>
      <c r="ILO83" s="66"/>
      <c r="ILP83" s="66"/>
      <c r="ILQ83" s="66"/>
      <c r="ILR83" s="66"/>
      <c r="ILS83" s="66"/>
      <c r="ILT83" s="66"/>
      <c r="ILU83" s="66"/>
      <c r="ILV83" s="66"/>
      <c r="ILW83" s="66"/>
      <c r="ILX83" s="66"/>
      <c r="ILY83" s="66"/>
      <c r="ILZ83" s="66"/>
      <c r="IMA83" s="66"/>
      <c r="IMB83" s="66"/>
      <c r="IMC83" s="66"/>
      <c r="IMD83" s="66"/>
      <c r="IME83" s="66"/>
      <c r="IMF83" s="66"/>
      <c r="IMG83" s="66"/>
      <c r="IMH83" s="66"/>
      <c r="IMI83" s="66"/>
      <c r="IMJ83" s="66"/>
      <c r="IMK83" s="66"/>
      <c r="IML83" s="66"/>
      <c r="IMM83" s="66"/>
      <c r="IMN83" s="66"/>
      <c r="IMO83" s="66"/>
      <c r="IMP83" s="66"/>
      <c r="IMQ83" s="66"/>
      <c r="IMR83" s="66"/>
      <c r="IMS83" s="66"/>
      <c r="IMT83" s="66"/>
      <c r="IMU83" s="66"/>
      <c r="IMV83" s="66"/>
      <c r="IMW83" s="66"/>
      <c r="IMX83" s="66"/>
      <c r="IMY83" s="66"/>
      <c r="IMZ83" s="66"/>
      <c r="INA83" s="66"/>
      <c r="INB83" s="66"/>
      <c r="INC83" s="66"/>
      <c r="IND83" s="66"/>
      <c r="INE83" s="66"/>
      <c r="INF83" s="66"/>
      <c r="ING83" s="66"/>
      <c r="INH83" s="66"/>
      <c r="INI83" s="66"/>
      <c r="INJ83" s="66"/>
      <c r="INK83" s="66"/>
      <c r="INL83" s="66"/>
      <c r="INM83" s="66"/>
      <c r="INN83" s="66"/>
      <c r="INO83" s="66"/>
      <c r="INP83" s="66"/>
      <c r="INQ83" s="66"/>
      <c r="INR83" s="66"/>
      <c r="INS83" s="66"/>
      <c r="INT83" s="66"/>
      <c r="INU83" s="66"/>
      <c r="INV83" s="66"/>
      <c r="INW83" s="66"/>
      <c r="INX83" s="66"/>
      <c r="INY83" s="66"/>
      <c r="INZ83" s="66"/>
      <c r="IOA83" s="66"/>
      <c r="IOB83" s="66"/>
      <c r="IOC83" s="66"/>
      <c r="IOD83" s="66"/>
      <c r="IOE83" s="66"/>
      <c r="IOF83" s="66"/>
      <c r="IOG83" s="66"/>
      <c r="IOH83" s="66"/>
      <c r="IOI83" s="66"/>
      <c r="IOJ83" s="66"/>
      <c r="IOK83" s="66"/>
      <c r="IOL83" s="66"/>
      <c r="IOM83" s="66"/>
      <c r="ION83" s="66"/>
      <c r="IOO83" s="66"/>
      <c r="IOP83" s="66"/>
      <c r="IOQ83" s="66"/>
      <c r="IOR83" s="66"/>
      <c r="IOS83" s="66"/>
      <c r="IOT83" s="66"/>
      <c r="IOU83" s="66"/>
      <c r="IOV83" s="66"/>
      <c r="IOW83" s="66"/>
      <c r="IOX83" s="66"/>
      <c r="IOY83" s="66"/>
      <c r="IOZ83" s="66"/>
      <c r="IPA83" s="66"/>
      <c r="IPB83" s="66"/>
      <c r="IPC83" s="66"/>
      <c r="IPD83" s="66"/>
      <c r="IPE83" s="66"/>
      <c r="IPF83" s="66"/>
      <c r="IPG83" s="66"/>
      <c r="IPH83" s="66"/>
      <c r="IPI83" s="66"/>
      <c r="IPJ83" s="66"/>
      <c r="IPK83" s="66"/>
      <c r="IPL83" s="66"/>
      <c r="IPM83" s="66"/>
      <c r="IPN83" s="66"/>
      <c r="IPO83" s="66"/>
      <c r="IPP83" s="66"/>
      <c r="IPQ83" s="66"/>
      <c r="IPR83" s="66"/>
      <c r="IPS83" s="66"/>
      <c r="IPT83" s="66"/>
      <c r="IPU83" s="66"/>
      <c r="IPV83" s="66"/>
      <c r="IPW83" s="66"/>
      <c r="IPX83" s="66"/>
      <c r="IPY83" s="66"/>
      <c r="IPZ83" s="66"/>
      <c r="IQA83" s="66"/>
      <c r="IQB83" s="66"/>
      <c r="IQC83" s="66"/>
      <c r="IQD83" s="66"/>
      <c r="IQE83" s="66"/>
      <c r="IQF83" s="66"/>
      <c r="IQG83" s="66"/>
      <c r="IQH83" s="66"/>
      <c r="IQI83" s="66"/>
      <c r="IQJ83" s="66"/>
      <c r="IQK83" s="66"/>
      <c r="IQL83" s="66"/>
      <c r="IQM83" s="66"/>
      <c r="IQN83" s="66"/>
      <c r="IQO83" s="66"/>
      <c r="IQP83" s="66"/>
      <c r="IQQ83" s="66"/>
      <c r="IQR83" s="66"/>
      <c r="IQS83" s="66"/>
      <c r="IQT83" s="66"/>
      <c r="IQU83" s="66"/>
      <c r="IQV83" s="66"/>
      <c r="IQW83" s="66"/>
      <c r="IQX83" s="66"/>
      <c r="IQY83" s="66"/>
      <c r="IQZ83" s="66"/>
      <c r="IRA83" s="66"/>
      <c r="IRB83" s="66"/>
      <c r="IRC83" s="66"/>
      <c r="IRD83" s="66"/>
      <c r="IRE83" s="66"/>
      <c r="IRF83" s="66"/>
      <c r="IRG83" s="66"/>
      <c r="IRH83" s="66"/>
      <c r="IRI83" s="66"/>
      <c r="IRJ83" s="66"/>
      <c r="IRK83" s="66"/>
      <c r="IRL83" s="66"/>
      <c r="IRM83" s="66"/>
      <c r="IRN83" s="66"/>
      <c r="IRO83" s="66"/>
      <c r="IRP83" s="66"/>
      <c r="IRQ83" s="66"/>
      <c r="IRR83" s="66"/>
      <c r="IRS83" s="66"/>
      <c r="IRT83" s="66"/>
      <c r="IRU83" s="66"/>
      <c r="IRV83" s="66"/>
      <c r="IRW83" s="66"/>
      <c r="IRX83" s="66"/>
      <c r="IRY83" s="66"/>
      <c r="IRZ83" s="66"/>
      <c r="ISA83" s="66"/>
      <c r="ISB83" s="66"/>
      <c r="ISC83" s="66"/>
      <c r="ISD83" s="66"/>
      <c r="ISE83" s="66"/>
      <c r="ISF83" s="66"/>
      <c r="ISG83" s="66"/>
      <c r="ISH83" s="66"/>
      <c r="ISI83" s="66"/>
      <c r="ISJ83" s="66"/>
      <c r="ISK83" s="66"/>
      <c r="ISL83" s="66"/>
      <c r="ISM83" s="66"/>
      <c r="ISN83" s="66"/>
      <c r="ISO83" s="66"/>
      <c r="ISP83" s="66"/>
      <c r="ISQ83" s="66"/>
      <c r="ISR83" s="66"/>
      <c r="ISS83" s="66"/>
      <c r="IST83" s="66"/>
      <c r="ISU83" s="66"/>
      <c r="ISV83" s="66"/>
      <c r="ISW83" s="66"/>
      <c r="ISX83" s="66"/>
      <c r="ISY83" s="66"/>
      <c r="ISZ83" s="66"/>
      <c r="ITA83" s="66"/>
      <c r="ITB83" s="66"/>
      <c r="ITC83" s="66"/>
      <c r="ITD83" s="66"/>
      <c r="ITE83" s="66"/>
      <c r="ITF83" s="66"/>
      <c r="ITG83" s="66"/>
      <c r="ITH83" s="66"/>
      <c r="ITI83" s="66"/>
      <c r="ITJ83" s="66"/>
      <c r="ITK83" s="66"/>
      <c r="ITL83" s="66"/>
      <c r="ITM83" s="66"/>
      <c r="ITN83" s="66"/>
      <c r="ITO83" s="66"/>
      <c r="ITP83" s="66"/>
      <c r="ITQ83" s="66"/>
      <c r="ITR83" s="66"/>
      <c r="ITS83" s="66"/>
      <c r="ITT83" s="66"/>
      <c r="ITU83" s="66"/>
      <c r="ITV83" s="66"/>
      <c r="ITW83" s="66"/>
      <c r="ITX83" s="66"/>
      <c r="ITY83" s="66"/>
      <c r="ITZ83" s="66"/>
      <c r="IUA83" s="66"/>
      <c r="IUB83" s="66"/>
      <c r="IUC83" s="66"/>
      <c r="IUD83" s="66"/>
      <c r="IUE83" s="66"/>
      <c r="IUF83" s="66"/>
      <c r="IUG83" s="66"/>
      <c r="IUH83" s="66"/>
      <c r="IUI83" s="66"/>
      <c r="IUJ83" s="66"/>
      <c r="IUK83" s="66"/>
      <c r="IUL83" s="66"/>
      <c r="IUM83" s="66"/>
      <c r="IUN83" s="66"/>
      <c r="IUO83" s="66"/>
      <c r="IUP83" s="66"/>
      <c r="IUQ83" s="66"/>
      <c r="IUR83" s="66"/>
      <c r="IUS83" s="66"/>
      <c r="IUT83" s="66"/>
      <c r="IUU83" s="66"/>
      <c r="IUV83" s="66"/>
      <c r="IUW83" s="66"/>
      <c r="IUX83" s="66"/>
      <c r="IUY83" s="66"/>
      <c r="IUZ83" s="66"/>
      <c r="IVA83" s="66"/>
      <c r="IVB83" s="66"/>
      <c r="IVC83" s="66"/>
      <c r="IVD83" s="66"/>
      <c r="IVE83" s="66"/>
      <c r="IVF83" s="66"/>
      <c r="IVG83" s="66"/>
      <c r="IVH83" s="66"/>
      <c r="IVI83" s="66"/>
      <c r="IVJ83" s="66"/>
      <c r="IVK83" s="66"/>
      <c r="IVL83" s="66"/>
      <c r="IVM83" s="66"/>
      <c r="IVN83" s="66"/>
      <c r="IVO83" s="66"/>
      <c r="IVP83" s="66"/>
      <c r="IVQ83" s="66"/>
      <c r="IVR83" s="66"/>
      <c r="IVS83" s="66"/>
      <c r="IVT83" s="66"/>
      <c r="IVU83" s="66"/>
      <c r="IVV83" s="66"/>
      <c r="IVW83" s="66"/>
      <c r="IVX83" s="66"/>
      <c r="IVY83" s="66"/>
      <c r="IVZ83" s="66"/>
      <c r="IWA83" s="66"/>
      <c r="IWB83" s="66"/>
      <c r="IWC83" s="66"/>
      <c r="IWD83" s="66"/>
      <c r="IWE83" s="66"/>
      <c r="IWF83" s="66"/>
      <c r="IWG83" s="66"/>
      <c r="IWH83" s="66"/>
      <c r="IWI83" s="66"/>
      <c r="IWJ83" s="66"/>
      <c r="IWK83" s="66"/>
      <c r="IWL83" s="66"/>
      <c r="IWM83" s="66"/>
      <c r="IWN83" s="66"/>
      <c r="IWO83" s="66"/>
      <c r="IWP83" s="66"/>
      <c r="IWQ83" s="66"/>
      <c r="IWR83" s="66"/>
      <c r="IWS83" s="66"/>
      <c r="IWT83" s="66"/>
      <c r="IWU83" s="66"/>
      <c r="IWV83" s="66"/>
      <c r="IWW83" s="66"/>
      <c r="IWX83" s="66"/>
      <c r="IWY83" s="66"/>
      <c r="IWZ83" s="66"/>
      <c r="IXA83" s="66"/>
      <c r="IXB83" s="66"/>
      <c r="IXC83" s="66"/>
      <c r="IXD83" s="66"/>
      <c r="IXE83" s="66"/>
      <c r="IXF83" s="66"/>
      <c r="IXG83" s="66"/>
      <c r="IXH83" s="66"/>
      <c r="IXI83" s="66"/>
      <c r="IXJ83" s="66"/>
      <c r="IXK83" s="66"/>
      <c r="IXL83" s="66"/>
      <c r="IXM83" s="66"/>
      <c r="IXN83" s="66"/>
      <c r="IXO83" s="66"/>
      <c r="IXP83" s="66"/>
      <c r="IXQ83" s="66"/>
      <c r="IXR83" s="66"/>
      <c r="IXS83" s="66"/>
      <c r="IXT83" s="66"/>
      <c r="IXU83" s="66"/>
      <c r="IXV83" s="66"/>
      <c r="IXW83" s="66"/>
      <c r="IXX83" s="66"/>
      <c r="IXY83" s="66"/>
      <c r="IXZ83" s="66"/>
      <c r="IYA83" s="66"/>
      <c r="IYB83" s="66"/>
      <c r="IYC83" s="66"/>
      <c r="IYD83" s="66"/>
      <c r="IYE83" s="66"/>
      <c r="IYF83" s="66"/>
      <c r="IYG83" s="66"/>
      <c r="IYH83" s="66"/>
      <c r="IYI83" s="66"/>
      <c r="IYJ83" s="66"/>
      <c r="IYK83" s="66"/>
      <c r="IYL83" s="66"/>
      <c r="IYM83" s="66"/>
      <c r="IYN83" s="66"/>
      <c r="IYO83" s="66"/>
      <c r="IYP83" s="66"/>
      <c r="IYQ83" s="66"/>
      <c r="IYR83" s="66"/>
      <c r="IYS83" s="66"/>
      <c r="IYT83" s="66"/>
      <c r="IYU83" s="66"/>
      <c r="IYV83" s="66"/>
      <c r="IYW83" s="66"/>
      <c r="IYX83" s="66"/>
      <c r="IYY83" s="66"/>
      <c r="IYZ83" s="66"/>
      <c r="IZA83" s="66"/>
      <c r="IZB83" s="66"/>
      <c r="IZC83" s="66"/>
      <c r="IZD83" s="66"/>
      <c r="IZE83" s="66"/>
      <c r="IZF83" s="66"/>
      <c r="IZG83" s="66"/>
      <c r="IZH83" s="66"/>
      <c r="IZI83" s="66"/>
      <c r="IZJ83" s="66"/>
      <c r="IZK83" s="66"/>
      <c r="IZL83" s="66"/>
      <c r="IZM83" s="66"/>
      <c r="IZN83" s="66"/>
      <c r="IZO83" s="66"/>
      <c r="IZP83" s="66"/>
      <c r="IZQ83" s="66"/>
      <c r="IZR83" s="66"/>
      <c r="IZS83" s="66"/>
      <c r="IZT83" s="66"/>
      <c r="IZU83" s="66"/>
      <c r="IZV83" s="66"/>
      <c r="IZW83" s="66"/>
      <c r="IZX83" s="66"/>
      <c r="IZY83" s="66"/>
      <c r="IZZ83" s="66"/>
      <c r="JAA83" s="66"/>
      <c r="JAB83" s="66"/>
      <c r="JAC83" s="66"/>
      <c r="JAD83" s="66"/>
      <c r="JAE83" s="66"/>
      <c r="JAF83" s="66"/>
      <c r="JAG83" s="66"/>
      <c r="JAH83" s="66"/>
      <c r="JAI83" s="66"/>
      <c r="JAJ83" s="66"/>
      <c r="JAK83" s="66"/>
      <c r="JAL83" s="66"/>
      <c r="JAM83" s="66"/>
      <c r="JAN83" s="66"/>
      <c r="JAO83" s="66"/>
      <c r="JAP83" s="66"/>
      <c r="JAQ83" s="66"/>
      <c r="JAR83" s="66"/>
      <c r="JAS83" s="66"/>
      <c r="JAT83" s="66"/>
      <c r="JAU83" s="66"/>
      <c r="JAV83" s="66"/>
      <c r="JAW83" s="66"/>
      <c r="JAX83" s="66"/>
      <c r="JAY83" s="66"/>
      <c r="JAZ83" s="66"/>
      <c r="JBA83" s="66"/>
      <c r="JBB83" s="66"/>
      <c r="JBC83" s="66"/>
      <c r="JBD83" s="66"/>
      <c r="JBE83" s="66"/>
      <c r="JBF83" s="66"/>
      <c r="JBG83" s="66"/>
      <c r="JBH83" s="66"/>
      <c r="JBI83" s="66"/>
      <c r="JBJ83" s="66"/>
      <c r="JBK83" s="66"/>
      <c r="JBL83" s="66"/>
      <c r="JBM83" s="66"/>
      <c r="JBN83" s="66"/>
      <c r="JBO83" s="66"/>
      <c r="JBP83" s="66"/>
      <c r="JBQ83" s="66"/>
      <c r="JBR83" s="66"/>
      <c r="JBS83" s="66"/>
      <c r="JBT83" s="66"/>
      <c r="JBU83" s="66"/>
      <c r="JBV83" s="66"/>
      <c r="JBW83" s="66"/>
      <c r="JBX83" s="66"/>
      <c r="JBY83" s="66"/>
      <c r="JBZ83" s="66"/>
      <c r="JCA83" s="66"/>
      <c r="JCB83" s="66"/>
      <c r="JCC83" s="66"/>
      <c r="JCD83" s="66"/>
      <c r="JCE83" s="66"/>
      <c r="JCF83" s="66"/>
      <c r="JCG83" s="66"/>
      <c r="JCH83" s="66"/>
      <c r="JCI83" s="66"/>
      <c r="JCJ83" s="66"/>
      <c r="JCK83" s="66"/>
      <c r="JCL83" s="66"/>
      <c r="JCM83" s="66"/>
      <c r="JCN83" s="66"/>
      <c r="JCO83" s="66"/>
      <c r="JCP83" s="66"/>
      <c r="JCQ83" s="66"/>
      <c r="JCR83" s="66"/>
      <c r="JCS83" s="66"/>
      <c r="JCT83" s="66"/>
      <c r="JCU83" s="66"/>
      <c r="JCV83" s="66"/>
      <c r="JCW83" s="66"/>
      <c r="JCX83" s="66"/>
      <c r="JCY83" s="66"/>
      <c r="JCZ83" s="66"/>
      <c r="JDA83" s="66"/>
      <c r="JDB83" s="66"/>
      <c r="JDC83" s="66"/>
      <c r="JDD83" s="66"/>
      <c r="JDE83" s="66"/>
      <c r="JDF83" s="66"/>
      <c r="JDG83" s="66"/>
      <c r="JDH83" s="66"/>
      <c r="JDI83" s="66"/>
      <c r="JDJ83" s="66"/>
      <c r="JDK83" s="66"/>
      <c r="JDL83" s="66"/>
      <c r="JDM83" s="66"/>
      <c r="JDN83" s="66"/>
      <c r="JDO83" s="66"/>
      <c r="JDP83" s="66"/>
      <c r="JDQ83" s="66"/>
      <c r="JDR83" s="66"/>
      <c r="JDS83" s="66"/>
      <c r="JDT83" s="66"/>
      <c r="JDU83" s="66"/>
      <c r="JDV83" s="66"/>
      <c r="JDW83" s="66"/>
      <c r="JDX83" s="66"/>
      <c r="JDY83" s="66"/>
      <c r="JDZ83" s="66"/>
      <c r="JEA83" s="66"/>
      <c r="JEB83" s="66"/>
      <c r="JEC83" s="66"/>
      <c r="JED83" s="66"/>
      <c r="JEE83" s="66"/>
      <c r="JEF83" s="66"/>
      <c r="JEG83" s="66"/>
      <c r="JEH83" s="66"/>
      <c r="JEI83" s="66"/>
      <c r="JEJ83" s="66"/>
      <c r="JEK83" s="66"/>
      <c r="JEL83" s="66"/>
      <c r="JEM83" s="66"/>
      <c r="JEN83" s="66"/>
      <c r="JEO83" s="66"/>
      <c r="JEP83" s="66"/>
      <c r="JEQ83" s="66"/>
      <c r="JER83" s="66"/>
      <c r="JES83" s="66"/>
      <c r="JET83" s="66"/>
      <c r="JEU83" s="66"/>
      <c r="JEV83" s="66"/>
      <c r="JEW83" s="66"/>
      <c r="JEX83" s="66"/>
      <c r="JEY83" s="66"/>
      <c r="JEZ83" s="66"/>
      <c r="JFA83" s="66"/>
      <c r="JFB83" s="66"/>
      <c r="JFC83" s="66"/>
      <c r="JFD83" s="66"/>
      <c r="JFE83" s="66"/>
      <c r="JFF83" s="66"/>
      <c r="JFG83" s="66"/>
      <c r="JFH83" s="66"/>
      <c r="JFI83" s="66"/>
      <c r="JFJ83" s="66"/>
      <c r="JFK83" s="66"/>
      <c r="JFL83" s="66"/>
      <c r="JFM83" s="66"/>
      <c r="JFN83" s="66"/>
      <c r="JFO83" s="66"/>
      <c r="JFP83" s="66"/>
      <c r="JFQ83" s="66"/>
      <c r="JFR83" s="66"/>
      <c r="JFS83" s="66"/>
      <c r="JFT83" s="66"/>
      <c r="JFU83" s="66"/>
      <c r="JFV83" s="66"/>
      <c r="JFW83" s="66"/>
      <c r="JFX83" s="66"/>
      <c r="JFY83" s="66"/>
      <c r="JFZ83" s="66"/>
      <c r="JGA83" s="66"/>
      <c r="JGB83" s="66"/>
      <c r="JGC83" s="66"/>
      <c r="JGD83" s="66"/>
      <c r="JGE83" s="66"/>
      <c r="JGF83" s="66"/>
      <c r="JGG83" s="66"/>
      <c r="JGH83" s="66"/>
      <c r="JGI83" s="66"/>
      <c r="JGJ83" s="66"/>
      <c r="JGK83" s="66"/>
      <c r="JGL83" s="66"/>
      <c r="JGM83" s="66"/>
      <c r="JGN83" s="66"/>
      <c r="JGO83" s="66"/>
      <c r="JGP83" s="66"/>
      <c r="JGQ83" s="66"/>
      <c r="JGR83" s="66"/>
      <c r="JGS83" s="66"/>
      <c r="JGT83" s="66"/>
      <c r="JGU83" s="66"/>
      <c r="JGV83" s="66"/>
      <c r="JGW83" s="66"/>
      <c r="JGX83" s="66"/>
      <c r="JGY83" s="66"/>
      <c r="JGZ83" s="66"/>
      <c r="JHA83" s="66"/>
      <c r="JHB83" s="66"/>
      <c r="JHC83" s="66"/>
      <c r="JHD83" s="66"/>
      <c r="JHE83" s="66"/>
      <c r="JHF83" s="66"/>
      <c r="JHG83" s="66"/>
      <c r="JHH83" s="66"/>
      <c r="JHI83" s="66"/>
      <c r="JHJ83" s="66"/>
      <c r="JHK83" s="66"/>
      <c r="JHL83" s="66"/>
      <c r="JHM83" s="66"/>
      <c r="JHN83" s="66"/>
      <c r="JHO83" s="66"/>
      <c r="JHP83" s="66"/>
      <c r="JHQ83" s="66"/>
      <c r="JHR83" s="66"/>
      <c r="JHS83" s="66"/>
      <c r="JHT83" s="66"/>
      <c r="JHU83" s="66"/>
      <c r="JHV83" s="66"/>
      <c r="JHW83" s="66"/>
      <c r="JHX83" s="66"/>
      <c r="JHY83" s="66"/>
      <c r="JHZ83" s="66"/>
      <c r="JIA83" s="66"/>
      <c r="JIB83" s="66"/>
      <c r="JIC83" s="66"/>
      <c r="JID83" s="66"/>
      <c r="JIE83" s="66"/>
      <c r="JIF83" s="66"/>
      <c r="JIG83" s="66"/>
      <c r="JIH83" s="66"/>
      <c r="JII83" s="66"/>
      <c r="JIJ83" s="66"/>
      <c r="JIK83" s="66"/>
      <c r="JIL83" s="66"/>
      <c r="JIM83" s="66"/>
      <c r="JIN83" s="66"/>
      <c r="JIO83" s="66"/>
      <c r="JIP83" s="66"/>
      <c r="JIQ83" s="66"/>
      <c r="JIR83" s="66"/>
      <c r="JIS83" s="66"/>
      <c r="JIT83" s="66"/>
      <c r="JIU83" s="66"/>
      <c r="JIV83" s="66"/>
      <c r="JIW83" s="66"/>
      <c r="JIX83" s="66"/>
      <c r="JIY83" s="66"/>
      <c r="JIZ83" s="66"/>
      <c r="JJA83" s="66"/>
      <c r="JJB83" s="66"/>
      <c r="JJC83" s="66"/>
      <c r="JJD83" s="66"/>
      <c r="JJE83" s="66"/>
      <c r="JJF83" s="66"/>
      <c r="JJG83" s="66"/>
      <c r="JJH83" s="66"/>
      <c r="JJI83" s="66"/>
      <c r="JJJ83" s="66"/>
      <c r="JJK83" s="66"/>
      <c r="JJL83" s="66"/>
      <c r="JJM83" s="66"/>
      <c r="JJN83" s="66"/>
      <c r="JJO83" s="66"/>
      <c r="JJP83" s="66"/>
      <c r="JJQ83" s="66"/>
      <c r="JJR83" s="66"/>
      <c r="JJS83" s="66"/>
      <c r="JJT83" s="66"/>
      <c r="JJU83" s="66"/>
      <c r="JJV83" s="66"/>
      <c r="JJW83" s="66"/>
      <c r="JJX83" s="66"/>
      <c r="JJY83" s="66"/>
      <c r="JJZ83" s="66"/>
      <c r="JKA83" s="66"/>
      <c r="JKB83" s="66"/>
      <c r="JKC83" s="66"/>
      <c r="JKD83" s="66"/>
      <c r="JKE83" s="66"/>
      <c r="JKF83" s="66"/>
      <c r="JKG83" s="66"/>
      <c r="JKH83" s="66"/>
      <c r="JKI83" s="66"/>
      <c r="JKJ83" s="66"/>
      <c r="JKK83" s="66"/>
      <c r="JKL83" s="66"/>
      <c r="JKM83" s="66"/>
      <c r="JKN83" s="66"/>
      <c r="JKO83" s="66"/>
      <c r="JKP83" s="66"/>
      <c r="JKQ83" s="66"/>
      <c r="JKR83" s="66"/>
      <c r="JKS83" s="66"/>
      <c r="JKT83" s="66"/>
      <c r="JKU83" s="66"/>
      <c r="JKV83" s="66"/>
      <c r="JKW83" s="66"/>
      <c r="JKX83" s="66"/>
      <c r="JKY83" s="66"/>
      <c r="JKZ83" s="66"/>
      <c r="JLA83" s="66"/>
      <c r="JLB83" s="66"/>
      <c r="JLC83" s="66"/>
      <c r="JLD83" s="66"/>
      <c r="JLE83" s="66"/>
      <c r="JLF83" s="66"/>
      <c r="JLG83" s="66"/>
      <c r="JLH83" s="66"/>
      <c r="JLI83" s="66"/>
      <c r="JLJ83" s="66"/>
      <c r="JLK83" s="66"/>
      <c r="JLL83" s="66"/>
      <c r="JLM83" s="66"/>
      <c r="JLN83" s="66"/>
      <c r="JLO83" s="66"/>
      <c r="JLP83" s="66"/>
      <c r="JLQ83" s="66"/>
      <c r="JLR83" s="66"/>
      <c r="JLS83" s="66"/>
      <c r="JLT83" s="66"/>
      <c r="JLU83" s="66"/>
      <c r="JLV83" s="66"/>
      <c r="JLW83" s="66"/>
      <c r="JLX83" s="66"/>
      <c r="JLY83" s="66"/>
      <c r="JLZ83" s="66"/>
      <c r="JMA83" s="66"/>
      <c r="JMB83" s="66"/>
      <c r="JMC83" s="66"/>
      <c r="JMD83" s="66"/>
      <c r="JME83" s="66"/>
      <c r="JMF83" s="66"/>
      <c r="JMG83" s="66"/>
      <c r="JMH83" s="66"/>
      <c r="JMI83" s="66"/>
      <c r="JMJ83" s="66"/>
      <c r="JMK83" s="66"/>
      <c r="JML83" s="66"/>
      <c r="JMM83" s="66"/>
      <c r="JMN83" s="66"/>
      <c r="JMO83" s="66"/>
      <c r="JMP83" s="66"/>
      <c r="JMQ83" s="66"/>
      <c r="JMR83" s="66"/>
      <c r="JMS83" s="66"/>
      <c r="JMT83" s="66"/>
      <c r="JMU83" s="66"/>
      <c r="JMV83" s="66"/>
      <c r="JMW83" s="66"/>
      <c r="JMX83" s="66"/>
      <c r="JMY83" s="66"/>
      <c r="JMZ83" s="66"/>
      <c r="JNA83" s="66"/>
      <c r="JNB83" s="66"/>
      <c r="JNC83" s="66"/>
      <c r="JND83" s="66"/>
      <c r="JNE83" s="66"/>
      <c r="JNF83" s="66"/>
      <c r="JNG83" s="66"/>
      <c r="JNH83" s="66"/>
      <c r="JNI83" s="66"/>
      <c r="JNJ83" s="66"/>
      <c r="JNK83" s="66"/>
      <c r="JNL83" s="66"/>
      <c r="JNM83" s="66"/>
      <c r="JNN83" s="66"/>
      <c r="JNO83" s="66"/>
      <c r="JNP83" s="66"/>
      <c r="JNQ83" s="66"/>
      <c r="JNR83" s="66"/>
      <c r="JNS83" s="66"/>
      <c r="JNT83" s="66"/>
      <c r="JNU83" s="66"/>
      <c r="JNV83" s="66"/>
      <c r="JNW83" s="66"/>
      <c r="JNX83" s="66"/>
      <c r="JNY83" s="66"/>
      <c r="JNZ83" s="66"/>
      <c r="JOA83" s="66"/>
      <c r="JOB83" s="66"/>
      <c r="JOC83" s="66"/>
      <c r="JOD83" s="66"/>
      <c r="JOE83" s="66"/>
      <c r="JOF83" s="66"/>
      <c r="JOG83" s="66"/>
      <c r="JOH83" s="66"/>
      <c r="JOI83" s="66"/>
      <c r="JOJ83" s="66"/>
      <c r="JOK83" s="66"/>
      <c r="JOL83" s="66"/>
      <c r="JOM83" s="66"/>
      <c r="JON83" s="66"/>
      <c r="JOO83" s="66"/>
      <c r="JOP83" s="66"/>
      <c r="JOQ83" s="66"/>
      <c r="JOR83" s="66"/>
      <c r="JOS83" s="66"/>
      <c r="JOT83" s="66"/>
      <c r="JOU83" s="66"/>
      <c r="JOV83" s="66"/>
      <c r="JOW83" s="66"/>
      <c r="JOX83" s="66"/>
      <c r="JOY83" s="66"/>
      <c r="JOZ83" s="66"/>
      <c r="JPA83" s="66"/>
      <c r="JPB83" s="66"/>
      <c r="JPC83" s="66"/>
      <c r="JPD83" s="66"/>
      <c r="JPE83" s="66"/>
      <c r="JPF83" s="66"/>
      <c r="JPG83" s="66"/>
      <c r="JPH83" s="66"/>
      <c r="JPI83" s="66"/>
      <c r="JPJ83" s="66"/>
      <c r="JPK83" s="66"/>
      <c r="JPL83" s="66"/>
      <c r="JPM83" s="66"/>
      <c r="JPN83" s="66"/>
      <c r="JPO83" s="66"/>
      <c r="JPP83" s="66"/>
      <c r="JPQ83" s="66"/>
      <c r="JPR83" s="66"/>
      <c r="JPS83" s="66"/>
      <c r="JPT83" s="66"/>
      <c r="JPU83" s="66"/>
      <c r="JPV83" s="66"/>
      <c r="JPW83" s="66"/>
      <c r="JPX83" s="66"/>
      <c r="JPY83" s="66"/>
      <c r="JPZ83" s="66"/>
      <c r="JQA83" s="66"/>
      <c r="JQB83" s="66"/>
      <c r="JQC83" s="66"/>
      <c r="JQD83" s="66"/>
      <c r="JQE83" s="66"/>
      <c r="JQF83" s="66"/>
      <c r="JQG83" s="66"/>
      <c r="JQH83" s="66"/>
      <c r="JQI83" s="66"/>
      <c r="JQJ83" s="66"/>
      <c r="JQK83" s="66"/>
      <c r="JQL83" s="66"/>
      <c r="JQM83" s="66"/>
      <c r="JQN83" s="66"/>
      <c r="JQO83" s="66"/>
      <c r="JQP83" s="66"/>
      <c r="JQQ83" s="66"/>
      <c r="JQR83" s="66"/>
      <c r="JQS83" s="66"/>
      <c r="JQT83" s="66"/>
      <c r="JQU83" s="66"/>
      <c r="JQV83" s="66"/>
      <c r="JQW83" s="66"/>
      <c r="JQX83" s="66"/>
      <c r="JQY83" s="66"/>
      <c r="JQZ83" s="66"/>
      <c r="JRA83" s="66"/>
      <c r="JRB83" s="66"/>
      <c r="JRC83" s="66"/>
      <c r="JRD83" s="66"/>
      <c r="JRE83" s="66"/>
      <c r="JRF83" s="66"/>
      <c r="JRG83" s="66"/>
      <c r="JRH83" s="66"/>
      <c r="JRI83" s="66"/>
      <c r="JRJ83" s="66"/>
      <c r="JRK83" s="66"/>
      <c r="JRL83" s="66"/>
      <c r="JRM83" s="66"/>
      <c r="JRN83" s="66"/>
      <c r="JRO83" s="66"/>
      <c r="JRP83" s="66"/>
      <c r="JRQ83" s="66"/>
      <c r="JRR83" s="66"/>
      <c r="JRS83" s="66"/>
      <c r="JRT83" s="66"/>
      <c r="JRU83" s="66"/>
      <c r="JRV83" s="66"/>
      <c r="JRW83" s="66"/>
      <c r="JRX83" s="66"/>
      <c r="JRY83" s="66"/>
      <c r="JRZ83" s="66"/>
      <c r="JSA83" s="66"/>
      <c r="JSB83" s="66"/>
      <c r="JSC83" s="66"/>
      <c r="JSD83" s="66"/>
      <c r="JSE83" s="66"/>
      <c r="JSF83" s="66"/>
      <c r="JSG83" s="66"/>
      <c r="JSH83" s="66"/>
      <c r="JSI83" s="66"/>
      <c r="JSJ83" s="66"/>
      <c r="JSK83" s="66"/>
      <c r="JSL83" s="66"/>
      <c r="JSM83" s="66"/>
      <c r="JSN83" s="66"/>
      <c r="JSO83" s="66"/>
      <c r="JSP83" s="66"/>
      <c r="JSQ83" s="66"/>
      <c r="JSR83" s="66"/>
      <c r="JSS83" s="66"/>
      <c r="JST83" s="66"/>
      <c r="JSU83" s="66"/>
      <c r="JSV83" s="66"/>
      <c r="JSW83" s="66"/>
      <c r="JSX83" s="66"/>
      <c r="JSY83" s="66"/>
      <c r="JSZ83" s="66"/>
      <c r="JTA83" s="66"/>
      <c r="JTB83" s="66"/>
      <c r="JTC83" s="66"/>
      <c r="JTD83" s="66"/>
      <c r="JTE83" s="66"/>
      <c r="JTF83" s="66"/>
      <c r="JTG83" s="66"/>
      <c r="JTH83" s="66"/>
      <c r="JTI83" s="66"/>
      <c r="JTJ83" s="66"/>
      <c r="JTK83" s="66"/>
      <c r="JTL83" s="66"/>
      <c r="JTM83" s="66"/>
      <c r="JTN83" s="66"/>
      <c r="JTO83" s="66"/>
      <c r="JTP83" s="66"/>
      <c r="JTQ83" s="66"/>
      <c r="JTR83" s="66"/>
      <c r="JTS83" s="66"/>
      <c r="JTT83" s="66"/>
      <c r="JTU83" s="66"/>
      <c r="JTV83" s="66"/>
      <c r="JTW83" s="66"/>
      <c r="JTX83" s="66"/>
      <c r="JTY83" s="66"/>
      <c r="JTZ83" s="66"/>
      <c r="JUA83" s="66"/>
      <c r="JUB83" s="66"/>
      <c r="JUC83" s="66"/>
      <c r="JUD83" s="66"/>
      <c r="JUE83" s="66"/>
      <c r="JUF83" s="66"/>
      <c r="JUG83" s="66"/>
      <c r="JUH83" s="66"/>
      <c r="JUI83" s="66"/>
      <c r="JUJ83" s="66"/>
      <c r="JUK83" s="66"/>
      <c r="JUL83" s="66"/>
      <c r="JUM83" s="66"/>
      <c r="JUN83" s="66"/>
      <c r="JUO83" s="66"/>
      <c r="JUP83" s="66"/>
      <c r="JUQ83" s="66"/>
      <c r="JUR83" s="66"/>
      <c r="JUS83" s="66"/>
      <c r="JUT83" s="66"/>
      <c r="JUU83" s="66"/>
      <c r="JUV83" s="66"/>
      <c r="JUW83" s="66"/>
      <c r="JUX83" s="66"/>
      <c r="JUY83" s="66"/>
      <c r="JUZ83" s="66"/>
      <c r="JVA83" s="66"/>
      <c r="JVB83" s="66"/>
      <c r="JVC83" s="66"/>
      <c r="JVD83" s="66"/>
      <c r="JVE83" s="66"/>
      <c r="JVF83" s="66"/>
      <c r="JVG83" s="66"/>
      <c r="JVH83" s="66"/>
      <c r="JVI83" s="66"/>
      <c r="JVJ83" s="66"/>
      <c r="JVK83" s="66"/>
      <c r="JVL83" s="66"/>
      <c r="JVM83" s="66"/>
      <c r="JVN83" s="66"/>
      <c r="JVO83" s="66"/>
      <c r="JVP83" s="66"/>
      <c r="JVQ83" s="66"/>
      <c r="JVR83" s="66"/>
      <c r="JVS83" s="66"/>
      <c r="JVT83" s="66"/>
      <c r="JVU83" s="66"/>
      <c r="JVV83" s="66"/>
      <c r="JVW83" s="66"/>
      <c r="JVX83" s="66"/>
      <c r="JVY83" s="66"/>
      <c r="JVZ83" s="66"/>
      <c r="JWA83" s="66"/>
      <c r="JWB83" s="66"/>
      <c r="JWC83" s="66"/>
      <c r="JWD83" s="66"/>
      <c r="JWE83" s="66"/>
      <c r="JWF83" s="66"/>
      <c r="JWG83" s="66"/>
      <c r="JWH83" s="66"/>
      <c r="JWI83" s="66"/>
      <c r="JWJ83" s="66"/>
      <c r="JWK83" s="66"/>
      <c r="JWL83" s="66"/>
      <c r="JWM83" s="66"/>
      <c r="JWN83" s="66"/>
      <c r="JWO83" s="66"/>
      <c r="JWP83" s="66"/>
      <c r="JWQ83" s="66"/>
      <c r="JWR83" s="66"/>
      <c r="JWS83" s="66"/>
      <c r="JWT83" s="66"/>
      <c r="JWU83" s="66"/>
      <c r="JWV83" s="66"/>
      <c r="JWW83" s="66"/>
      <c r="JWX83" s="66"/>
      <c r="JWY83" s="66"/>
      <c r="JWZ83" s="66"/>
      <c r="JXA83" s="66"/>
      <c r="JXB83" s="66"/>
      <c r="JXC83" s="66"/>
      <c r="JXD83" s="66"/>
      <c r="JXE83" s="66"/>
      <c r="JXF83" s="66"/>
      <c r="JXG83" s="66"/>
      <c r="JXH83" s="66"/>
      <c r="JXI83" s="66"/>
      <c r="JXJ83" s="66"/>
      <c r="JXK83" s="66"/>
      <c r="JXL83" s="66"/>
      <c r="JXM83" s="66"/>
      <c r="JXN83" s="66"/>
      <c r="JXO83" s="66"/>
      <c r="JXP83" s="66"/>
      <c r="JXQ83" s="66"/>
      <c r="JXR83" s="66"/>
      <c r="JXS83" s="66"/>
      <c r="JXT83" s="66"/>
      <c r="JXU83" s="66"/>
      <c r="JXV83" s="66"/>
      <c r="JXW83" s="66"/>
      <c r="JXX83" s="66"/>
      <c r="JXY83" s="66"/>
      <c r="JXZ83" s="66"/>
      <c r="JYA83" s="66"/>
      <c r="JYB83" s="66"/>
      <c r="JYC83" s="66"/>
      <c r="JYD83" s="66"/>
      <c r="JYE83" s="66"/>
      <c r="JYF83" s="66"/>
      <c r="JYG83" s="66"/>
      <c r="JYH83" s="66"/>
      <c r="JYI83" s="66"/>
      <c r="JYJ83" s="66"/>
      <c r="JYK83" s="66"/>
      <c r="JYL83" s="66"/>
      <c r="JYM83" s="66"/>
      <c r="JYN83" s="66"/>
      <c r="JYO83" s="66"/>
      <c r="JYP83" s="66"/>
      <c r="JYQ83" s="66"/>
      <c r="JYR83" s="66"/>
      <c r="JYS83" s="66"/>
      <c r="JYT83" s="66"/>
      <c r="JYU83" s="66"/>
      <c r="JYV83" s="66"/>
      <c r="JYW83" s="66"/>
      <c r="JYX83" s="66"/>
      <c r="JYY83" s="66"/>
      <c r="JYZ83" s="66"/>
      <c r="JZA83" s="66"/>
      <c r="JZB83" s="66"/>
      <c r="JZC83" s="66"/>
      <c r="JZD83" s="66"/>
      <c r="JZE83" s="66"/>
      <c r="JZF83" s="66"/>
      <c r="JZG83" s="66"/>
      <c r="JZH83" s="66"/>
      <c r="JZI83" s="66"/>
      <c r="JZJ83" s="66"/>
      <c r="JZK83" s="66"/>
      <c r="JZL83" s="66"/>
      <c r="JZM83" s="66"/>
      <c r="JZN83" s="66"/>
      <c r="JZO83" s="66"/>
      <c r="JZP83" s="66"/>
      <c r="JZQ83" s="66"/>
      <c r="JZR83" s="66"/>
      <c r="JZS83" s="66"/>
      <c r="JZT83" s="66"/>
      <c r="JZU83" s="66"/>
      <c r="JZV83" s="66"/>
      <c r="JZW83" s="66"/>
      <c r="JZX83" s="66"/>
      <c r="JZY83" s="66"/>
      <c r="JZZ83" s="66"/>
      <c r="KAA83" s="66"/>
      <c r="KAB83" s="66"/>
      <c r="KAC83" s="66"/>
      <c r="KAD83" s="66"/>
      <c r="KAE83" s="66"/>
      <c r="KAF83" s="66"/>
      <c r="KAG83" s="66"/>
      <c r="KAH83" s="66"/>
      <c r="KAI83" s="66"/>
      <c r="KAJ83" s="66"/>
      <c r="KAK83" s="66"/>
      <c r="KAL83" s="66"/>
      <c r="KAM83" s="66"/>
      <c r="KAN83" s="66"/>
      <c r="KAO83" s="66"/>
      <c r="KAP83" s="66"/>
      <c r="KAQ83" s="66"/>
      <c r="KAR83" s="66"/>
      <c r="KAS83" s="66"/>
      <c r="KAT83" s="66"/>
      <c r="KAU83" s="66"/>
      <c r="KAV83" s="66"/>
      <c r="KAW83" s="66"/>
      <c r="KAX83" s="66"/>
      <c r="KAY83" s="66"/>
      <c r="KAZ83" s="66"/>
      <c r="KBA83" s="66"/>
      <c r="KBB83" s="66"/>
      <c r="KBC83" s="66"/>
      <c r="KBD83" s="66"/>
      <c r="KBE83" s="66"/>
      <c r="KBF83" s="66"/>
      <c r="KBG83" s="66"/>
      <c r="KBH83" s="66"/>
      <c r="KBI83" s="66"/>
      <c r="KBJ83" s="66"/>
      <c r="KBK83" s="66"/>
      <c r="KBL83" s="66"/>
      <c r="KBM83" s="66"/>
      <c r="KBN83" s="66"/>
      <c r="KBO83" s="66"/>
      <c r="KBP83" s="66"/>
      <c r="KBQ83" s="66"/>
      <c r="KBR83" s="66"/>
      <c r="KBS83" s="66"/>
      <c r="KBT83" s="66"/>
      <c r="KBU83" s="66"/>
      <c r="KBV83" s="66"/>
      <c r="KBW83" s="66"/>
      <c r="KBX83" s="66"/>
      <c r="KBY83" s="66"/>
      <c r="KBZ83" s="66"/>
      <c r="KCA83" s="66"/>
      <c r="KCB83" s="66"/>
      <c r="KCC83" s="66"/>
      <c r="KCD83" s="66"/>
      <c r="KCE83" s="66"/>
      <c r="KCF83" s="66"/>
      <c r="KCG83" s="66"/>
      <c r="KCH83" s="66"/>
      <c r="KCI83" s="66"/>
      <c r="KCJ83" s="66"/>
      <c r="KCK83" s="66"/>
      <c r="KCL83" s="66"/>
      <c r="KCM83" s="66"/>
      <c r="KCN83" s="66"/>
      <c r="KCO83" s="66"/>
      <c r="KCP83" s="66"/>
      <c r="KCQ83" s="66"/>
      <c r="KCR83" s="66"/>
      <c r="KCS83" s="66"/>
      <c r="KCT83" s="66"/>
      <c r="KCU83" s="66"/>
      <c r="KCV83" s="66"/>
      <c r="KCW83" s="66"/>
      <c r="KCX83" s="66"/>
      <c r="KCY83" s="66"/>
      <c r="KCZ83" s="66"/>
      <c r="KDA83" s="66"/>
      <c r="KDB83" s="66"/>
      <c r="KDC83" s="66"/>
      <c r="KDD83" s="66"/>
      <c r="KDE83" s="66"/>
      <c r="KDF83" s="66"/>
      <c r="KDG83" s="66"/>
      <c r="KDH83" s="66"/>
      <c r="KDI83" s="66"/>
      <c r="KDJ83" s="66"/>
      <c r="KDK83" s="66"/>
      <c r="KDL83" s="66"/>
      <c r="KDM83" s="66"/>
      <c r="KDN83" s="66"/>
      <c r="KDO83" s="66"/>
      <c r="KDP83" s="66"/>
      <c r="KDQ83" s="66"/>
      <c r="KDR83" s="66"/>
      <c r="KDS83" s="66"/>
      <c r="KDT83" s="66"/>
      <c r="KDU83" s="66"/>
      <c r="KDV83" s="66"/>
      <c r="KDW83" s="66"/>
      <c r="KDX83" s="66"/>
      <c r="KDY83" s="66"/>
      <c r="KDZ83" s="66"/>
      <c r="KEA83" s="66"/>
      <c r="KEB83" s="66"/>
      <c r="KEC83" s="66"/>
      <c r="KED83" s="66"/>
      <c r="KEE83" s="66"/>
      <c r="KEF83" s="66"/>
      <c r="KEG83" s="66"/>
      <c r="KEH83" s="66"/>
      <c r="KEI83" s="66"/>
      <c r="KEJ83" s="66"/>
      <c r="KEK83" s="66"/>
      <c r="KEL83" s="66"/>
      <c r="KEM83" s="66"/>
      <c r="KEN83" s="66"/>
      <c r="KEO83" s="66"/>
      <c r="KEP83" s="66"/>
      <c r="KEQ83" s="66"/>
      <c r="KER83" s="66"/>
      <c r="KES83" s="66"/>
      <c r="KET83" s="66"/>
      <c r="KEU83" s="66"/>
      <c r="KEV83" s="66"/>
      <c r="KEW83" s="66"/>
      <c r="KEX83" s="66"/>
      <c r="KEY83" s="66"/>
      <c r="KEZ83" s="66"/>
      <c r="KFA83" s="66"/>
      <c r="KFB83" s="66"/>
      <c r="KFC83" s="66"/>
      <c r="KFD83" s="66"/>
      <c r="KFE83" s="66"/>
      <c r="KFF83" s="66"/>
      <c r="KFG83" s="66"/>
      <c r="KFH83" s="66"/>
      <c r="KFI83" s="66"/>
      <c r="KFJ83" s="66"/>
      <c r="KFK83" s="66"/>
      <c r="KFL83" s="66"/>
      <c r="KFM83" s="66"/>
      <c r="KFN83" s="66"/>
      <c r="KFO83" s="66"/>
      <c r="KFP83" s="66"/>
      <c r="KFQ83" s="66"/>
      <c r="KFR83" s="66"/>
      <c r="KFS83" s="66"/>
      <c r="KFT83" s="66"/>
      <c r="KFU83" s="66"/>
      <c r="KFV83" s="66"/>
      <c r="KFW83" s="66"/>
      <c r="KFX83" s="66"/>
      <c r="KFY83" s="66"/>
      <c r="KFZ83" s="66"/>
      <c r="KGA83" s="66"/>
      <c r="KGB83" s="66"/>
      <c r="KGC83" s="66"/>
      <c r="KGD83" s="66"/>
      <c r="KGE83" s="66"/>
      <c r="KGF83" s="66"/>
      <c r="KGG83" s="66"/>
      <c r="KGH83" s="66"/>
      <c r="KGI83" s="66"/>
      <c r="KGJ83" s="66"/>
      <c r="KGK83" s="66"/>
      <c r="KGL83" s="66"/>
      <c r="KGM83" s="66"/>
      <c r="KGN83" s="66"/>
      <c r="KGO83" s="66"/>
      <c r="KGP83" s="66"/>
      <c r="KGQ83" s="66"/>
      <c r="KGR83" s="66"/>
      <c r="KGS83" s="66"/>
      <c r="KGT83" s="66"/>
      <c r="KGU83" s="66"/>
      <c r="KGV83" s="66"/>
      <c r="KGW83" s="66"/>
      <c r="KGX83" s="66"/>
      <c r="KGY83" s="66"/>
      <c r="KGZ83" s="66"/>
      <c r="KHA83" s="66"/>
      <c r="KHB83" s="66"/>
      <c r="KHC83" s="66"/>
      <c r="KHD83" s="66"/>
      <c r="KHE83" s="66"/>
      <c r="KHF83" s="66"/>
      <c r="KHG83" s="66"/>
      <c r="KHH83" s="66"/>
      <c r="KHI83" s="66"/>
      <c r="KHJ83" s="66"/>
      <c r="KHK83" s="66"/>
      <c r="KHL83" s="66"/>
      <c r="KHM83" s="66"/>
      <c r="KHN83" s="66"/>
      <c r="KHO83" s="66"/>
      <c r="KHP83" s="66"/>
      <c r="KHQ83" s="66"/>
      <c r="KHR83" s="66"/>
      <c r="KHS83" s="66"/>
      <c r="KHT83" s="66"/>
      <c r="KHU83" s="66"/>
      <c r="KHV83" s="66"/>
      <c r="KHW83" s="66"/>
      <c r="KHX83" s="66"/>
      <c r="KHY83" s="66"/>
      <c r="KHZ83" s="66"/>
      <c r="KIA83" s="66"/>
      <c r="KIB83" s="66"/>
      <c r="KIC83" s="66"/>
      <c r="KID83" s="66"/>
      <c r="KIE83" s="66"/>
      <c r="KIF83" s="66"/>
      <c r="KIG83" s="66"/>
      <c r="KIH83" s="66"/>
      <c r="KII83" s="66"/>
      <c r="KIJ83" s="66"/>
      <c r="KIK83" s="66"/>
      <c r="KIL83" s="66"/>
      <c r="KIM83" s="66"/>
      <c r="KIN83" s="66"/>
      <c r="KIO83" s="66"/>
      <c r="KIP83" s="66"/>
      <c r="KIQ83" s="66"/>
      <c r="KIR83" s="66"/>
      <c r="KIS83" s="66"/>
      <c r="KIT83" s="66"/>
      <c r="KIU83" s="66"/>
      <c r="KIV83" s="66"/>
      <c r="KIW83" s="66"/>
      <c r="KIX83" s="66"/>
      <c r="KIY83" s="66"/>
      <c r="KIZ83" s="66"/>
      <c r="KJA83" s="66"/>
      <c r="KJB83" s="66"/>
      <c r="KJC83" s="66"/>
      <c r="KJD83" s="66"/>
      <c r="KJE83" s="66"/>
      <c r="KJF83" s="66"/>
      <c r="KJG83" s="66"/>
      <c r="KJH83" s="66"/>
      <c r="KJI83" s="66"/>
      <c r="KJJ83" s="66"/>
      <c r="KJK83" s="66"/>
      <c r="KJL83" s="66"/>
      <c r="KJM83" s="66"/>
      <c r="KJN83" s="66"/>
      <c r="KJO83" s="66"/>
      <c r="KJP83" s="66"/>
      <c r="KJQ83" s="66"/>
      <c r="KJR83" s="66"/>
      <c r="KJS83" s="66"/>
      <c r="KJT83" s="66"/>
      <c r="KJU83" s="66"/>
      <c r="KJV83" s="66"/>
      <c r="KJW83" s="66"/>
      <c r="KJX83" s="66"/>
      <c r="KJY83" s="66"/>
      <c r="KJZ83" s="66"/>
      <c r="KKA83" s="66"/>
      <c r="KKB83" s="66"/>
      <c r="KKC83" s="66"/>
      <c r="KKD83" s="66"/>
      <c r="KKE83" s="66"/>
      <c r="KKF83" s="66"/>
      <c r="KKG83" s="66"/>
      <c r="KKH83" s="66"/>
      <c r="KKI83" s="66"/>
      <c r="KKJ83" s="66"/>
      <c r="KKK83" s="66"/>
      <c r="KKL83" s="66"/>
      <c r="KKM83" s="66"/>
      <c r="KKN83" s="66"/>
      <c r="KKO83" s="66"/>
      <c r="KKP83" s="66"/>
      <c r="KKQ83" s="66"/>
      <c r="KKR83" s="66"/>
      <c r="KKS83" s="66"/>
      <c r="KKT83" s="66"/>
      <c r="KKU83" s="66"/>
      <c r="KKV83" s="66"/>
      <c r="KKW83" s="66"/>
      <c r="KKX83" s="66"/>
      <c r="KKY83" s="66"/>
      <c r="KKZ83" s="66"/>
      <c r="KLA83" s="66"/>
      <c r="KLB83" s="66"/>
      <c r="KLC83" s="66"/>
      <c r="KLD83" s="66"/>
      <c r="KLE83" s="66"/>
      <c r="KLF83" s="66"/>
      <c r="KLG83" s="66"/>
      <c r="KLH83" s="66"/>
      <c r="KLI83" s="66"/>
      <c r="KLJ83" s="66"/>
      <c r="KLK83" s="66"/>
      <c r="KLL83" s="66"/>
      <c r="KLM83" s="66"/>
      <c r="KLN83" s="66"/>
      <c r="KLO83" s="66"/>
      <c r="KLP83" s="66"/>
      <c r="KLQ83" s="66"/>
      <c r="KLR83" s="66"/>
      <c r="KLS83" s="66"/>
      <c r="KLT83" s="66"/>
      <c r="KLU83" s="66"/>
      <c r="KLV83" s="66"/>
      <c r="KLW83" s="66"/>
      <c r="KLX83" s="66"/>
      <c r="KLY83" s="66"/>
      <c r="KLZ83" s="66"/>
      <c r="KMA83" s="66"/>
      <c r="KMB83" s="66"/>
      <c r="KMC83" s="66"/>
      <c r="KMD83" s="66"/>
      <c r="KME83" s="66"/>
      <c r="KMF83" s="66"/>
      <c r="KMG83" s="66"/>
      <c r="KMH83" s="66"/>
      <c r="KMI83" s="66"/>
      <c r="KMJ83" s="66"/>
      <c r="KMK83" s="66"/>
      <c r="KML83" s="66"/>
      <c r="KMM83" s="66"/>
      <c r="KMN83" s="66"/>
      <c r="KMO83" s="66"/>
      <c r="KMP83" s="66"/>
      <c r="KMQ83" s="66"/>
      <c r="KMR83" s="66"/>
      <c r="KMS83" s="66"/>
      <c r="KMT83" s="66"/>
      <c r="KMU83" s="66"/>
      <c r="KMV83" s="66"/>
      <c r="KMW83" s="66"/>
      <c r="KMX83" s="66"/>
      <c r="KMY83" s="66"/>
      <c r="KMZ83" s="66"/>
      <c r="KNA83" s="66"/>
      <c r="KNB83" s="66"/>
      <c r="KNC83" s="66"/>
      <c r="KND83" s="66"/>
      <c r="KNE83" s="66"/>
      <c r="KNF83" s="66"/>
      <c r="KNG83" s="66"/>
      <c r="KNH83" s="66"/>
      <c r="KNI83" s="66"/>
      <c r="KNJ83" s="66"/>
      <c r="KNK83" s="66"/>
      <c r="KNL83" s="66"/>
      <c r="KNM83" s="66"/>
      <c r="KNN83" s="66"/>
      <c r="KNO83" s="66"/>
      <c r="KNP83" s="66"/>
      <c r="KNQ83" s="66"/>
      <c r="KNR83" s="66"/>
      <c r="KNS83" s="66"/>
      <c r="KNT83" s="66"/>
      <c r="KNU83" s="66"/>
      <c r="KNV83" s="66"/>
      <c r="KNW83" s="66"/>
      <c r="KNX83" s="66"/>
      <c r="KNY83" s="66"/>
      <c r="KNZ83" s="66"/>
      <c r="KOA83" s="66"/>
      <c r="KOB83" s="66"/>
      <c r="KOC83" s="66"/>
      <c r="KOD83" s="66"/>
      <c r="KOE83" s="66"/>
      <c r="KOF83" s="66"/>
      <c r="KOG83" s="66"/>
      <c r="KOH83" s="66"/>
      <c r="KOI83" s="66"/>
      <c r="KOJ83" s="66"/>
      <c r="KOK83" s="66"/>
      <c r="KOL83" s="66"/>
      <c r="KOM83" s="66"/>
      <c r="KON83" s="66"/>
      <c r="KOO83" s="66"/>
      <c r="KOP83" s="66"/>
      <c r="KOQ83" s="66"/>
      <c r="KOR83" s="66"/>
      <c r="KOS83" s="66"/>
      <c r="KOT83" s="66"/>
      <c r="KOU83" s="66"/>
      <c r="KOV83" s="66"/>
      <c r="KOW83" s="66"/>
      <c r="KOX83" s="66"/>
      <c r="KOY83" s="66"/>
      <c r="KOZ83" s="66"/>
      <c r="KPA83" s="66"/>
      <c r="KPB83" s="66"/>
      <c r="KPC83" s="66"/>
      <c r="KPD83" s="66"/>
      <c r="KPE83" s="66"/>
      <c r="KPF83" s="66"/>
      <c r="KPG83" s="66"/>
      <c r="KPH83" s="66"/>
      <c r="KPI83" s="66"/>
      <c r="KPJ83" s="66"/>
      <c r="KPK83" s="66"/>
      <c r="KPL83" s="66"/>
      <c r="KPM83" s="66"/>
      <c r="KPN83" s="66"/>
      <c r="KPO83" s="66"/>
      <c r="KPP83" s="66"/>
      <c r="KPQ83" s="66"/>
      <c r="KPR83" s="66"/>
      <c r="KPS83" s="66"/>
      <c r="KPT83" s="66"/>
      <c r="KPU83" s="66"/>
      <c r="KPV83" s="66"/>
      <c r="KPW83" s="66"/>
      <c r="KPX83" s="66"/>
      <c r="KPY83" s="66"/>
      <c r="KPZ83" s="66"/>
      <c r="KQA83" s="66"/>
      <c r="KQB83" s="66"/>
      <c r="KQC83" s="66"/>
      <c r="KQD83" s="66"/>
      <c r="KQE83" s="66"/>
      <c r="KQF83" s="66"/>
      <c r="KQG83" s="66"/>
      <c r="KQH83" s="66"/>
      <c r="KQI83" s="66"/>
      <c r="KQJ83" s="66"/>
      <c r="KQK83" s="66"/>
      <c r="KQL83" s="66"/>
      <c r="KQM83" s="66"/>
      <c r="KQN83" s="66"/>
      <c r="KQO83" s="66"/>
      <c r="KQP83" s="66"/>
      <c r="KQQ83" s="66"/>
      <c r="KQR83" s="66"/>
      <c r="KQS83" s="66"/>
      <c r="KQT83" s="66"/>
      <c r="KQU83" s="66"/>
      <c r="KQV83" s="66"/>
      <c r="KQW83" s="66"/>
      <c r="KQX83" s="66"/>
      <c r="KQY83" s="66"/>
      <c r="KQZ83" s="66"/>
      <c r="KRA83" s="66"/>
      <c r="KRB83" s="66"/>
      <c r="KRC83" s="66"/>
      <c r="KRD83" s="66"/>
      <c r="KRE83" s="66"/>
      <c r="KRF83" s="66"/>
      <c r="KRG83" s="66"/>
      <c r="KRH83" s="66"/>
      <c r="KRI83" s="66"/>
      <c r="KRJ83" s="66"/>
      <c r="KRK83" s="66"/>
      <c r="KRL83" s="66"/>
      <c r="KRM83" s="66"/>
      <c r="KRN83" s="66"/>
      <c r="KRO83" s="66"/>
      <c r="KRP83" s="66"/>
      <c r="KRQ83" s="66"/>
      <c r="KRR83" s="66"/>
      <c r="KRS83" s="66"/>
      <c r="KRT83" s="66"/>
      <c r="KRU83" s="66"/>
      <c r="KRV83" s="66"/>
      <c r="KRW83" s="66"/>
      <c r="KRX83" s="66"/>
      <c r="KRY83" s="66"/>
      <c r="KRZ83" s="66"/>
      <c r="KSA83" s="66"/>
      <c r="KSB83" s="66"/>
      <c r="KSC83" s="66"/>
      <c r="KSD83" s="66"/>
      <c r="KSE83" s="66"/>
      <c r="KSF83" s="66"/>
      <c r="KSG83" s="66"/>
      <c r="KSH83" s="66"/>
      <c r="KSI83" s="66"/>
      <c r="KSJ83" s="66"/>
      <c r="KSK83" s="66"/>
      <c r="KSL83" s="66"/>
      <c r="KSM83" s="66"/>
      <c r="KSN83" s="66"/>
      <c r="KSO83" s="66"/>
      <c r="KSP83" s="66"/>
      <c r="KSQ83" s="66"/>
      <c r="KSR83" s="66"/>
      <c r="KSS83" s="66"/>
      <c r="KST83" s="66"/>
      <c r="KSU83" s="66"/>
      <c r="KSV83" s="66"/>
      <c r="KSW83" s="66"/>
      <c r="KSX83" s="66"/>
      <c r="KSY83" s="66"/>
      <c r="KSZ83" s="66"/>
      <c r="KTA83" s="66"/>
      <c r="KTB83" s="66"/>
      <c r="KTC83" s="66"/>
      <c r="KTD83" s="66"/>
      <c r="KTE83" s="66"/>
      <c r="KTF83" s="66"/>
      <c r="KTG83" s="66"/>
      <c r="KTH83" s="66"/>
      <c r="KTI83" s="66"/>
      <c r="KTJ83" s="66"/>
      <c r="KTK83" s="66"/>
      <c r="KTL83" s="66"/>
      <c r="KTM83" s="66"/>
      <c r="KTN83" s="66"/>
      <c r="KTO83" s="66"/>
      <c r="KTP83" s="66"/>
      <c r="KTQ83" s="66"/>
      <c r="KTR83" s="66"/>
      <c r="KTS83" s="66"/>
      <c r="KTT83" s="66"/>
      <c r="KTU83" s="66"/>
      <c r="KTV83" s="66"/>
      <c r="KTW83" s="66"/>
      <c r="KTX83" s="66"/>
      <c r="KTY83" s="66"/>
      <c r="KTZ83" s="66"/>
      <c r="KUA83" s="66"/>
      <c r="KUB83" s="66"/>
      <c r="KUC83" s="66"/>
      <c r="KUD83" s="66"/>
      <c r="KUE83" s="66"/>
      <c r="KUF83" s="66"/>
      <c r="KUG83" s="66"/>
      <c r="KUH83" s="66"/>
      <c r="KUI83" s="66"/>
      <c r="KUJ83" s="66"/>
      <c r="KUK83" s="66"/>
      <c r="KUL83" s="66"/>
      <c r="KUM83" s="66"/>
      <c r="KUN83" s="66"/>
      <c r="KUO83" s="66"/>
      <c r="KUP83" s="66"/>
      <c r="KUQ83" s="66"/>
      <c r="KUR83" s="66"/>
      <c r="KUS83" s="66"/>
      <c r="KUT83" s="66"/>
      <c r="KUU83" s="66"/>
      <c r="KUV83" s="66"/>
      <c r="KUW83" s="66"/>
      <c r="KUX83" s="66"/>
      <c r="KUY83" s="66"/>
      <c r="KUZ83" s="66"/>
      <c r="KVA83" s="66"/>
      <c r="KVB83" s="66"/>
      <c r="KVC83" s="66"/>
      <c r="KVD83" s="66"/>
      <c r="KVE83" s="66"/>
      <c r="KVF83" s="66"/>
      <c r="KVG83" s="66"/>
      <c r="KVH83" s="66"/>
      <c r="KVI83" s="66"/>
      <c r="KVJ83" s="66"/>
      <c r="KVK83" s="66"/>
      <c r="KVL83" s="66"/>
      <c r="KVM83" s="66"/>
      <c r="KVN83" s="66"/>
      <c r="KVO83" s="66"/>
      <c r="KVP83" s="66"/>
      <c r="KVQ83" s="66"/>
      <c r="KVR83" s="66"/>
      <c r="KVS83" s="66"/>
      <c r="KVT83" s="66"/>
      <c r="KVU83" s="66"/>
      <c r="KVV83" s="66"/>
      <c r="KVW83" s="66"/>
      <c r="KVX83" s="66"/>
      <c r="KVY83" s="66"/>
      <c r="KVZ83" s="66"/>
      <c r="KWA83" s="66"/>
      <c r="KWB83" s="66"/>
      <c r="KWC83" s="66"/>
      <c r="KWD83" s="66"/>
      <c r="KWE83" s="66"/>
      <c r="KWF83" s="66"/>
      <c r="KWG83" s="66"/>
      <c r="KWH83" s="66"/>
      <c r="KWI83" s="66"/>
      <c r="KWJ83" s="66"/>
      <c r="KWK83" s="66"/>
      <c r="KWL83" s="66"/>
      <c r="KWM83" s="66"/>
      <c r="KWN83" s="66"/>
      <c r="KWO83" s="66"/>
      <c r="KWP83" s="66"/>
      <c r="KWQ83" s="66"/>
      <c r="KWR83" s="66"/>
      <c r="KWS83" s="66"/>
      <c r="KWT83" s="66"/>
      <c r="KWU83" s="66"/>
      <c r="KWV83" s="66"/>
      <c r="KWW83" s="66"/>
      <c r="KWX83" s="66"/>
      <c r="KWY83" s="66"/>
      <c r="KWZ83" s="66"/>
      <c r="KXA83" s="66"/>
      <c r="KXB83" s="66"/>
      <c r="KXC83" s="66"/>
      <c r="KXD83" s="66"/>
      <c r="KXE83" s="66"/>
      <c r="KXF83" s="66"/>
      <c r="KXG83" s="66"/>
      <c r="KXH83" s="66"/>
      <c r="KXI83" s="66"/>
      <c r="KXJ83" s="66"/>
      <c r="KXK83" s="66"/>
      <c r="KXL83" s="66"/>
      <c r="KXM83" s="66"/>
      <c r="KXN83" s="66"/>
      <c r="KXO83" s="66"/>
      <c r="KXP83" s="66"/>
      <c r="KXQ83" s="66"/>
      <c r="KXR83" s="66"/>
      <c r="KXS83" s="66"/>
      <c r="KXT83" s="66"/>
      <c r="KXU83" s="66"/>
      <c r="KXV83" s="66"/>
      <c r="KXW83" s="66"/>
      <c r="KXX83" s="66"/>
      <c r="KXY83" s="66"/>
      <c r="KXZ83" s="66"/>
      <c r="KYA83" s="66"/>
      <c r="KYB83" s="66"/>
      <c r="KYC83" s="66"/>
      <c r="KYD83" s="66"/>
      <c r="KYE83" s="66"/>
      <c r="KYF83" s="66"/>
      <c r="KYG83" s="66"/>
      <c r="KYH83" s="66"/>
      <c r="KYI83" s="66"/>
      <c r="KYJ83" s="66"/>
      <c r="KYK83" s="66"/>
      <c r="KYL83" s="66"/>
      <c r="KYM83" s="66"/>
      <c r="KYN83" s="66"/>
      <c r="KYO83" s="66"/>
      <c r="KYP83" s="66"/>
      <c r="KYQ83" s="66"/>
      <c r="KYR83" s="66"/>
      <c r="KYS83" s="66"/>
      <c r="KYT83" s="66"/>
      <c r="KYU83" s="66"/>
      <c r="KYV83" s="66"/>
      <c r="KYW83" s="66"/>
      <c r="KYX83" s="66"/>
      <c r="KYY83" s="66"/>
      <c r="KYZ83" s="66"/>
      <c r="KZA83" s="66"/>
      <c r="KZB83" s="66"/>
      <c r="KZC83" s="66"/>
      <c r="KZD83" s="66"/>
      <c r="KZE83" s="66"/>
      <c r="KZF83" s="66"/>
      <c r="KZG83" s="66"/>
      <c r="KZH83" s="66"/>
      <c r="KZI83" s="66"/>
      <c r="KZJ83" s="66"/>
      <c r="KZK83" s="66"/>
      <c r="KZL83" s="66"/>
      <c r="KZM83" s="66"/>
      <c r="KZN83" s="66"/>
      <c r="KZO83" s="66"/>
      <c r="KZP83" s="66"/>
      <c r="KZQ83" s="66"/>
      <c r="KZR83" s="66"/>
      <c r="KZS83" s="66"/>
      <c r="KZT83" s="66"/>
      <c r="KZU83" s="66"/>
      <c r="KZV83" s="66"/>
      <c r="KZW83" s="66"/>
      <c r="KZX83" s="66"/>
      <c r="KZY83" s="66"/>
      <c r="KZZ83" s="66"/>
      <c r="LAA83" s="66"/>
      <c r="LAB83" s="66"/>
      <c r="LAC83" s="66"/>
      <c r="LAD83" s="66"/>
      <c r="LAE83" s="66"/>
      <c r="LAF83" s="66"/>
      <c r="LAG83" s="66"/>
      <c r="LAH83" s="66"/>
      <c r="LAI83" s="66"/>
      <c r="LAJ83" s="66"/>
      <c r="LAK83" s="66"/>
      <c r="LAL83" s="66"/>
      <c r="LAM83" s="66"/>
      <c r="LAN83" s="66"/>
      <c r="LAO83" s="66"/>
      <c r="LAP83" s="66"/>
      <c r="LAQ83" s="66"/>
      <c r="LAR83" s="66"/>
      <c r="LAS83" s="66"/>
      <c r="LAT83" s="66"/>
      <c r="LAU83" s="66"/>
      <c r="LAV83" s="66"/>
      <c r="LAW83" s="66"/>
      <c r="LAX83" s="66"/>
      <c r="LAY83" s="66"/>
      <c r="LAZ83" s="66"/>
      <c r="LBA83" s="66"/>
      <c r="LBB83" s="66"/>
      <c r="LBC83" s="66"/>
      <c r="LBD83" s="66"/>
      <c r="LBE83" s="66"/>
      <c r="LBF83" s="66"/>
      <c r="LBG83" s="66"/>
      <c r="LBH83" s="66"/>
      <c r="LBI83" s="66"/>
      <c r="LBJ83" s="66"/>
      <c r="LBK83" s="66"/>
      <c r="LBL83" s="66"/>
      <c r="LBM83" s="66"/>
      <c r="LBN83" s="66"/>
      <c r="LBO83" s="66"/>
      <c r="LBP83" s="66"/>
      <c r="LBQ83" s="66"/>
      <c r="LBR83" s="66"/>
      <c r="LBS83" s="66"/>
      <c r="LBT83" s="66"/>
      <c r="LBU83" s="66"/>
      <c r="LBV83" s="66"/>
      <c r="LBW83" s="66"/>
      <c r="LBX83" s="66"/>
      <c r="LBY83" s="66"/>
      <c r="LBZ83" s="66"/>
      <c r="LCA83" s="66"/>
      <c r="LCB83" s="66"/>
      <c r="LCC83" s="66"/>
      <c r="LCD83" s="66"/>
      <c r="LCE83" s="66"/>
      <c r="LCF83" s="66"/>
      <c r="LCG83" s="66"/>
      <c r="LCH83" s="66"/>
      <c r="LCI83" s="66"/>
      <c r="LCJ83" s="66"/>
      <c r="LCK83" s="66"/>
      <c r="LCL83" s="66"/>
      <c r="LCM83" s="66"/>
      <c r="LCN83" s="66"/>
      <c r="LCO83" s="66"/>
      <c r="LCP83" s="66"/>
      <c r="LCQ83" s="66"/>
      <c r="LCR83" s="66"/>
      <c r="LCS83" s="66"/>
      <c r="LCT83" s="66"/>
      <c r="LCU83" s="66"/>
      <c r="LCV83" s="66"/>
      <c r="LCW83" s="66"/>
      <c r="LCX83" s="66"/>
      <c r="LCY83" s="66"/>
      <c r="LCZ83" s="66"/>
      <c r="LDA83" s="66"/>
      <c r="LDB83" s="66"/>
      <c r="LDC83" s="66"/>
      <c r="LDD83" s="66"/>
      <c r="LDE83" s="66"/>
      <c r="LDF83" s="66"/>
      <c r="LDG83" s="66"/>
      <c r="LDH83" s="66"/>
      <c r="LDI83" s="66"/>
      <c r="LDJ83" s="66"/>
      <c r="LDK83" s="66"/>
      <c r="LDL83" s="66"/>
      <c r="LDM83" s="66"/>
      <c r="LDN83" s="66"/>
      <c r="LDO83" s="66"/>
      <c r="LDP83" s="66"/>
      <c r="LDQ83" s="66"/>
      <c r="LDR83" s="66"/>
      <c r="LDS83" s="66"/>
      <c r="LDT83" s="66"/>
      <c r="LDU83" s="66"/>
      <c r="LDV83" s="66"/>
      <c r="LDW83" s="66"/>
      <c r="LDX83" s="66"/>
      <c r="LDY83" s="66"/>
      <c r="LDZ83" s="66"/>
      <c r="LEA83" s="66"/>
      <c r="LEB83" s="66"/>
      <c r="LEC83" s="66"/>
      <c r="LED83" s="66"/>
      <c r="LEE83" s="66"/>
      <c r="LEF83" s="66"/>
      <c r="LEG83" s="66"/>
      <c r="LEH83" s="66"/>
      <c r="LEI83" s="66"/>
      <c r="LEJ83" s="66"/>
      <c r="LEK83" s="66"/>
      <c r="LEL83" s="66"/>
      <c r="LEM83" s="66"/>
      <c r="LEN83" s="66"/>
      <c r="LEO83" s="66"/>
      <c r="LEP83" s="66"/>
      <c r="LEQ83" s="66"/>
      <c r="LER83" s="66"/>
      <c r="LES83" s="66"/>
      <c r="LET83" s="66"/>
      <c r="LEU83" s="66"/>
      <c r="LEV83" s="66"/>
      <c r="LEW83" s="66"/>
      <c r="LEX83" s="66"/>
      <c r="LEY83" s="66"/>
      <c r="LEZ83" s="66"/>
      <c r="LFA83" s="66"/>
      <c r="LFB83" s="66"/>
      <c r="LFC83" s="66"/>
      <c r="LFD83" s="66"/>
      <c r="LFE83" s="66"/>
      <c r="LFF83" s="66"/>
      <c r="LFG83" s="66"/>
      <c r="LFH83" s="66"/>
      <c r="LFI83" s="66"/>
      <c r="LFJ83" s="66"/>
      <c r="LFK83" s="66"/>
      <c r="LFL83" s="66"/>
      <c r="LFM83" s="66"/>
      <c r="LFN83" s="66"/>
      <c r="LFO83" s="66"/>
      <c r="LFP83" s="66"/>
      <c r="LFQ83" s="66"/>
      <c r="LFR83" s="66"/>
      <c r="LFS83" s="66"/>
      <c r="LFT83" s="66"/>
      <c r="LFU83" s="66"/>
      <c r="LFV83" s="66"/>
      <c r="LFW83" s="66"/>
      <c r="LFX83" s="66"/>
      <c r="LFY83" s="66"/>
      <c r="LFZ83" s="66"/>
      <c r="LGA83" s="66"/>
      <c r="LGB83" s="66"/>
      <c r="LGC83" s="66"/>
      <c r="LGD83" s="66"/>
      <c r="LGE83" s="66"/>
      <c r="LGF83" s="66"/>
      <c r="LGG83" s="66"/>
      <c r="LGH83" s="66"/>
      <c r="LGI83" s="66"/>
      <c r="LGJ83" s="66"/>
      <c r="LGK83" s="66"/>
      <c r="LGL83" s="66"/>
      <c r="LGM83" s="66"/>
      <c r="LGN83" s="66"/>
      <c r="LGO83" s="66"/>
      <c r="LGP83" s="66"/>
      <c r="LGQ83" s="66"/>
      <c r="LGR83" s="66"/>
      <c r="LGS83" s="66"/>
      <c r="LGT83" s="66"/>
      <c r="LGU83" s="66"/>
      <c r="LGV83" s="66"/>
      <c r="LGW83" s="66"/>
      <c r="LGX83" s="66"/>
      <c r="LGY83" s="66"/>
      <c r="LGZ83" s="66"/>
      <c r="LHA83" s="66"/>
      <c r="LHB83" s="66"/>
      <c r="LHC83" s="66"/>
      <c r="LHD83" s="66"/>
      <c r="LHE83" s="66"/>
      <c r="LHF83" s="66"/>
      <c r="LHG83" s="66"/>
      <c r="LHH83" s="66"/>
      <c r="LHI83" s="66"/>
      <c r="LHJ83" s="66"/>
      <c r="LHK83" s="66"/>
      <c r="LHL83" s="66"/>
      <c r="LHM83" s="66"/>
      <c r="LHN83" s="66"/>
      <c r="LHO83" s="66"/>
      <c r="LHP83" s="66"/>
      <c r="LHQ83" s="66"/>
      <c r="LHR83" s="66"/>
      <c r="LHS83" s="66"/>
      <c r="LHT83" s="66"/>
      <c r="LHU83" s="66"/>
      <c r="LHV83" s="66"/>
      <c r="LHW83" s="66"/>
      <c r="LHX83" s="66"/>
      <c r="LHY83" s="66"/>
      <c r="LHZ83" s="66"/>
      <c r="LIA83" s="66"/>
      <c r="LIB83" s="66"/>
      <c r="LIC83" s="66"/>
      <c r="LID83" s="66"/>
      <c r="LIE83" s="66"/>
      <c r="LIF83" s="66"/>
      <c r="LIG83" s="66"/>
      <c r="LIH83" s="66"/>
      <c r="LII83" s="66"/>
      <c r="LIJ83" s="66"/>
      <c r="LIK83" s="66"/>
      <c r="LIL83" s="66"/>
      <c r="LIM83" s="66"/>
      <c r="LIN83" s="66"/>
      <c r="LIO83" s="66"/>
      <c r="LIP83" s="66"/>
      <c r="LIQ83" s="66"/>
      <c r="LIR83" s="66"/>
      <c r="LIS83" s="66"/>
      <c r="LIT83" s="66"/>
      <c r="LIU83" s="66"/>
      <c r="LIV83" s="66"/>
      <c r="LIW83" s="66"/>
      <c r="LIX83" s="66"/>
      <c r="LIY83" s="66"/>
      <c r="LIZ83" s="66"/>
      <c r="LJA83" s="66"/>
      <c r="LJB83" s="66"/>
      <c r="LJC83" s="66"/>
      <c r="LJD83" s="66"/>
      <c r="LJE83" s="66"/>
      <c r="LJF83" s="66"/>
      <c r="LJG83" s="66"/>
      <c r="LJH83" s="66"/>
      <c r="LJI83" s="66"/>
      <c r="LJJ83" s="66"/>
      <c r="LJK83" s="66"/>
      <c r="LJL83" s="66"/>
      <c r="LJM83" s="66"/>
      <c r="LJN83" s="66"/>
      <c r="LJO83" s="66"/>
      <c r="LJP83" s="66"/>
      <c r="LJQ83" s="66"/>
      <c r="LJR83" s="66"/>
      <c r="LJS83" s="66"/>
      <c r="LJT83" s="66"/>
      <c r="LJU83" s="66"/>
      <c r="LJV83" s="66"/>
      <c r="LJW83" s="66"/>
      <c r="LJX83" s="66"/>
      <c r="LJY83" s="66"/>
      <c r="LJZ83" s="66"/>
      <c r="LKA83" s="66"/>
      <c r="LKB83" s="66"/>
      <c r="LKC83" s="66"/>
      <c r="LKD83" s="66"/>
      <c r="LKE83" s="66"/>
      <c r="LKF83" s="66"/>
      <c r="LKG83" s="66"/>
      <c r="LKH83" s="66"/>
      <c r="LKI83" s="66"/>
      <c r="LKJ83" s="66"/>
      <c r="LKK83" s="66"/>
      <c r="LKL83" s="66"/>
      <c r="LKM83" s="66"/>
      <c r="LKN83" s="66"/>
      <c r="LKO83" s="66"/>
      <c r="LKP83" s="66"/>
      <c r="LKQ83" s="66"/>
      <c r="LKR83" s="66"/>
      <c r="LKS83" s="66"/>
      <c r="LKT83" s="66"/>
      <c r="LKU83" s="66"/>
      <c r="LKV83" s="66"/>
      <c r="LKW83" s="66"/>
      <c r="LKX83" s="66"/>
      <c r="LKY83" s="66"/>
      <c r="LKZ83" s="66"/>
      <c r="LLA83" s="66"/>
      <c r="LLB83" s="66"/>
      <c r="LLC83" s="66"/>
      <c r="LLD83" s="66"/>
      <c r="LLE83" s="66"/>
      <c r="LLF83" s="66"/>
      <c r="LLG83" s="66"/>
      <c r="LLH83" s="66"/>
      <c r="LLI83" s="66"/>
      <c r="LLJ83" s="66"/>
      <c r="LLK83" s="66"/>
      <c r="LLL83" s="66"/>
      <c r="LLM83" s="66"/>
      <c r="LLN83" s="66"/>
      <c r="LLO83" s="66"/>
      <c r="LLP83" s="66"/>
      <c r="LLQ83" s="66"/>
      <c r="LLR83" s="66"/>
      <c r="LLS83" s="66"/>
      <c r="LLT83" s="66"/>
      <c r="LLU83" s="66"/>
      <c r="LLV83" s="66"/>
      <c r="LLW83" s="66"/>
      <c r="LLX83" s="66"/>
      <c r="LLY83" s="66"/>
      <c r="LLZ83" s="66"/>
      <c r="LMA83" s="66"/>
      <c r="LMB83" s="66"/>
      <c r="LMC83" s="66"/>
      <c r="LMD83" s="66"/>
      <c r="LME83" s="66"/>
      <c r="LMF83" s="66"/>
      <c r="LMG83" s="66"/>
      <c r="LMH83" s="66"/>
      <c r="LMI83" s="66"/>
      <c r="LMJ83" s="66"/>
      <c r="LMK83" s="66"/>
      <c r="LML83" s="66"/>
      <c r="LMM83" s="66"/>
      <c r="LMN83" s="66"/>
      <c r="LMO83" s="66"/>
      <c r="LMP83" s="66"/>
      <c r="LMQ83" s="66"/>
      <c r="LMR83" s="66"/>
      <c r="LMS83" s="66"/>
      <c r="LMT83" s="66"/>
      <c r="LMU83" s="66"/>
      <c r="LMV83" s="66"/>
      <c r="LMW83" s="66"/>
      <c r="LMX83" s="66"/>
      <c r="LMY83" s="66"/>
      <c r="LMZ83" s="66"/>
      <c r="LNA83" s="66"/>
      <c r="LNB83" s="66"/>
      <c r="LNC83" s="66"/>
      <c r="LND83" s="66"/>
      <c r="LNE83" s="66"/>
      <c r="LNF83" s="66"/>
      <c r="LNG83" s="66"/>
      <c r="LNH83" s="66"/>
      <c r="LNI83" s="66"/>
      <c r="LNJ83" s="66"/>
      <c r="LNK83" s="66"/>
      <c r="LNL83" s="66"/>
      <c r="LNM83" s="66"/>
      <c r="LNN83" s="66"/>
      <c r="LNO83" s="66"/>
      <c r="LNP83" s="66"/>
      <c r="LNQ83" s="66"/>
      <c r="LNR83" s="66"/>
      <c r="LNS83" s="66"/>
      <c r="LNT83" s="66"/>
      <c r="LNU83" s="66"/>
      <c r="LNV83" s="66"/>
      <c r="LNW83" s="66"/>
      <c r="LNX83" s="66"/>
      <c r="LNY83" s="66"/>
      <c r="LNZ83" s="66"/>
      <c r="LOA83" s="66"/>
      <c r="LOB83" s="66"/>
      <c r="LOC83" s="66"/>
      <c r="LOD83" s="66"/>
      <c r="LOE83" s="66"/>
      <c r="LOF83" s="66"/>
      <c r="LOG83" s="66"/>
      <c r="LOH83" s="66"/>
      <c r="LOI83" s="66"/>
      <c r="LOJ83" s="66"/>
      <c r="LOK83" s="66"/>
      <c r="LOL83" s="66"/>
      <c r="LOM83" s="66"/>
      <c r="LON83" s="66"/>
      <c r="LOO83" s="66"/>
      <c r="LOP83" s="66"/>
      <c r="LOQ83" s="66"/>
      <c r="LOR83" s="66"/>
      <c r="LOS83" s="66"/>
      <c r="LOT83" s="66"/>
      <c r="LOU83" s="66"/>
      <c r="LOV83" s="66"/>
      <c r="LOW83" s="66"/>
      <c r="LOX83" s="66"/>
      <c r="LOY83" s="66"/>
      <c r="LOZ83" s="66"/>
      <c r="LPA83" s="66"/>
      <c r="LPB83" s="66"/>
      <c r="LPC83" s="66"/>
      <c r="LPD83" s="66"/>
      <c r="LPE83" s="66"/>
      <c r="LPF83" s="66"/>
      <c r="LPG83" s="66"/>
      <c r="LPH83" s="66"/>
      <c r="LPI83" s="66"/>
      <c r="LPJ83" s="66"/>
      <c r="LPK83" s="66"/>
      <c r="LPL83" s="66"/>
      <c r="LPM83" s="66"/>
      <c r="LPN83" s="66"/>
      <c r="LPO83" s="66"/>
      <c r="LPP83" s="66"/>
      <c r="LPQ83" s="66"/>
      <c r="LPR83" s="66"/>
      <c r="LPS83" s="66"/>
      <c r="LPT83" s="66"/>
      <c r="LPU83" s="66"/>
      <c r="LPV83" s="66"/>
      <c r="LPW83" s="66"/>
      <c r="LPX83" s="66"/>
      <c r="LPY83" s="66"/>
      <c r="LPZ83" s="66"/>
      <c r="LQA83" s="66"/>
      <c r="LQB83" s="66"/>
      <c r="LQC83" s="66"/>
      <c r="LQD83" s="66"/>
      <c r="LQE83" s="66"/>
      <c r="LQF83" s="66"/>
      <c r="LQG83" s="66"/>
      <c r="LQH83" s="66"/>
      <c r="LQI83" s="66"/>
      <c r="LQJ83" s="66"/>
      <c r="LQK83" s="66"/>
      <c r="LQL83" s="66"/>
      <c r="LQM83" s="66"/>
      <c r="LQN83" s="66"/>
      <c r="LQO83" s="66"/>
      <c r="LQP83" s="66"/>
      <c r="LQQ83" s="66"/>
      <c r="LQR83" s="66"/>
      <c r="LQS83" s="66"/>
      <c r="LQT83" s="66"/>
      <c r="LQU83" s="66"/>
      <c r="LQV83" s="66"/>
      <c r="LQW83" s="66"/>
      <c r="LQX83" s="66"/>
      <c r="LQY83" s="66"/>
      <c r="LQZ83" s="66"/>
      <c r="LRA83" s="66"/>
      <c r="LRB83" s="66"/>
      <c r="LRC83" s="66"/>
      <c r="LRD83" s="66"/>
      <c r="LRE83" s="66"/>
      <c r="LRF83" s="66"/>
      <c r="LRG83" s="66"/>
      <c r="LRH83" s="66"/>
      <c r="LRI83" s="66"/>
      <c r="LRJ83" s="66"/>
      <c r="LRK83" s="66"/>
      <c r="LRL83" s="66"/>
      <c r="LRM83" s="66"/>
      <c r="LRN83" s="66"/>
      <c r="LRO83" s="66"/>
      <c r="LRP83" s="66"/>
      <c r="LRQ83" s="66"/>
      <c r="LRR83" s="66"/>
      <c r="LRS83" s="66"/>
      <c r="LRT83" s="66"/>
      <c r="LRU83" s="66"/>
      <c r="LRV83" s="66"/>
      <c r="LRW83" s="66"/>
      <c r="LRX83" s="66"/>
      <c r="LRY83" s="66"/>
      <c r="LRZ83" s="66"/>
      <c r="LSA83" s="66"/>
      <c r="LSB83" s="66"/>
      <c r="LSC83" s="66"/>
      <c r="LSD83" s="66"/>
      <c r="LSE83" s="66"/>
      <c r="LSF83" s="66"/>
      <c r="LSG83" s="66"/>
      <c r="LSH83" s="66"/>
      <c r="LSI83" s="66"/>
      <c r="LSJ83" s="66"/>
      <c r="LSK83" s="66"/>
      <c r="LSL83" s="66"/>
      <c r="LSM83" s="66"/>
      <c r="LSN83" s="66"/>
      <c r="LSO83" s="66"/>
      <c r="LSP83" s="66"/>
      <c r="LSQ83" s="66"/>
      <c r="LSR83" s="66"/>
      <c r="LSS83" s="66"/>
      <c r="LST83" s="66"/>
      <c r="LSU83" s="66"/>
      <c r="LSV83" s="66"/>
      <c r="LSW83" s="66"/>
      <c r="LSX83" s="66"/>
      <c r="LSY83" s="66"/>
      <c r="LSZ83" s="66"/>
      <c r="LTA83" s="66"/>
      <c r="LTB83" s="66"/>
      <c r="LTC83" s="66"/>
      <c r="LTD83" s="66"/>
      <c r="LTE83" s="66"/>
      <c r="LTF83" s="66"/>
      <c r="LTG83" s="66"/>
      <c r="LTH83" s="66"/>
      <c r="LTI83" s="66"/>
      <c r="LTJ83" s="66"/>
      <c r="LTK83" s="66"/>
      <c r="LTL83" s="66"/>
      <c r="LTM83" s="66"/>
      <c r="LTN83" s="66"/>
      <c r="LTO83" s="66"/>
      <c r="LTP83" s="66"/>
      <c r="LTQ83" s="66"/>
      <c r="LTR83" s="66"/>
      <c r="LTS83" s="66"/>
      <c r="LTT83" s="66"/>
      <c r="LTU83" s="66"/>
      <c r="LTV83" s="66"/>
      <c r="LTW83" s="66"/>
      <c r="LTX83" s="66"/>
      <c r="LTY83" s="66"/>
      <c r="LTZ83" s="66"/>
      <c r="LUA83" s="66"/>
      <c r="LUB83" s="66"/>
      <c r="LUC83" s="66"/>
      <c r="LUD83" s="66"/>
      <c r="LUE83" s="66"/>
      <c r="LUF83" s="66"/>
      <c r="LUG83" s="66"/>
      <c r="LUH83" s="66"/>
      <c r="LUI83" s="66"/>
      <c r="LUJ83" s="66"/>
      <c r="LUK83" s="66"/>
      <c r="LUL83" s="66"/>
      <c r="LUM83" s="66"/>
      <c r="LUN83" s="66"/>
      <c r="LUO83" s="66"/>
      <c r="LUP83" s="66"/>
      <c r="LUQ83" s="66"/>
      <c r="LUR83" s="66"/>
      <c r="LUS83" s="66"/>
      <c r="LUT83" s="66"/>
      <c r="LUU83" s="66"/>
      <c r="LUV83" s="66"/>
      <c r="LUW83" s="66"/>
      <c r="LUX83" s="66"/>
      <c r="LUY83" s="66"/>
      <c r="LUZ83" s="66"/>
      <c r="LVA83" s="66"/>
      <c r="LVB83" s="66"/>
      <c r="LVC83" s="66"/>
      <c r="LVD83" s="66"/>
      <c r="LVE83" s="66"/>
      <c r="LVF83" s="66"/>
      <c r="LVG83" s="66"/>
      <c r="LVH83" s="66"/>
      <c r="LVI83" s="66"/>
      <c r="LVJ83" s="66"/>
      <c r="LVK83" s="66"/>
      <c r="LVL83" s="66"/>
      <c r="LVM83" s="66"/>
      <c r="LVN83" s="66"/>
      <c r="LVO83" s="66"/>
      <c r="LVP83" s="66"/>
      <c r="LVQ83" s="66"/>
      <c r="LVR83" s="66"/>
      <c r="LVS83" s="66"/>
      <c r="LVT83" s="66"/>
      <c r="LVU83" s="66"/>
      <c r="LVV83" s="66"/>
      <c r="LVW83" s="66"/>
      <c r="LVX83" s="66"/>
      <c r="LVY83" s="66"/>
      <c r="LVZ83" s="66"/>
      <c r="LWA83" s="66"/>
      <c r="LWB83" s="66"/>
      <c r="LWC83" s="66"/>
      <c r="LWD83" s="66"/>
      <c r="LWE83" s="66"/>
      <c r="LWF83" s="66"/>
      <c r="LWG83" s="66"/>
      <c r="LWH83" s="66"/>
      <c r="LWI83" s="66"/>
      <c r="LWJ83" s="66"/>
      <c r="LWK83" s="66"/>
      <c r="LWL83" s="66"/>
      <c r="LWM83" s="66"/>
      <c r="LWN83" s="66"/>
      <c r="LWO83" s="66"/>
      <c r="LWP83" s="66"/>
      <c r="LWQ83" s="66"/>
      <c r="LWR83" s="66"/>
      <c r="LWS83" s="66"/>
      <c r="LWT83" s="66"/>
      <c r="LWU83" s="66"/>
      <c r="LWV83" s="66"/>
      <c r="LWW83" s="66"/>
      <c r="LWX83" s="66"/>
      <c r="LWY83" s="66"/>
      <c r="LWZ83" s="66"/>
      <c r="LXA83" s="66"/>
      <c r="LXB83" s="66"/>
      <c r="LXC83" s="66"/>
      <c r="LXD83" s="66"/>
      <c r="LXE83" s="66"/>
      <c r="LXF83" s="66"/>
      <c r="LXG83" s="66"/>
      <c r="LXH83" s="66"/>
      <c r="LXI83" s="66"/>
      <c r="LXJ83" s="66"/>
      <c r="LXK83" s="66"/>
      <c r="LXL83" s="66"/>
      <c r="LXM83" s="66"/>
      <c r="LXN83" s="66"/>
      <c r="LXO83" s="66"/>
      <c r="LXP83" s="66"/>
      <c r="LXQ83" s="66"/>
      <c r="LXR83" s="66"/>
      <c r="LXS83" s="66"/>
      <c r="LXT83" s="66"/>
      <c r="LXU83" s="66"/>
      <c r="LXV83" s="66"/>
      <c r="LXW83" s="66"/>
      <c r="LXX83" s="66"/>
      <c r="LXY83" s="66"/>
      <c r="LXZ83" s="66"/>
      <c r="LYA83" s="66"/>
      <c r="LYB83" s="66"/>
      <c r="LYC83" s="66"/>
      <c r="LYD83" s="66"/>
      <c r="LYE83" s="66"/>
      <c r="LYF83" s="66"/>
      <c r="LYG83" s="66"/>
      <c r="LYH83" s="66"/>
      <c r="LYI83" s="66"/>
      <c r="LYJ83" s="66"/>
      <c r="LYK83" s="66"/>
      <c r="LYL83" s="66"/>
      <c r="LYM83" s="66"/>
      <c r="LYN83" s="66"/>
      <c r="LYO83" s="66"/>
      <c r="LYP83" s="66"/>
      <c r="LYQ83" s="66"/>
      <c r="LYR83" s="66"/>
      <c r="LYS83" s="66"/>
      <c r="LYT83" s="66"/>
      <c r="LYU83" s="66"/>
      <c r="LYV83" s="66"/>
      <c r="LYW83" s="66"/>
      <c r="LYX83" s="66"/>
      <c r="LYY83" s="66"/>
      <c r="LYZ83" s="66"/>
      <c r="LZA83" s="66"/>
      <c r="LZB83" s="66"/>
      <c r="LZC83" s="66"/>
      <c r="LZD83" s="66"/>
      <c r="LZE83" s="66"/>
      <c r="LZF83" s="66"/>
      <c r="LZG83" s="66"/>
      <c r="LZH83" s="66"/>
      <c r="LZI83" s="66"/>
      <c r="LZJ83" s="66"/>
      <c r="LZK83" s="66"/>
      <c r="LZL83" s="66"/>
      <c r="LZM83" s="66"/>
      <c r="LZN83" s="66"/>
      <c r="LZO83" s="66"/>
      <c r="LZP83" s="66"/>
      <c r="LZQ83" s="66"/>
      <c r="LZR83" s="66"/>
      <c r="LZS83" s="66"/>
      <c r="LZT83" s="66"/>
      <c r="LZU83" s="66"/>
      <c r="LZV83" s="66"/>
      <c r="LZW83" s="66"/>
      <c r="LZX83" s="66"/>
      <c r="LZY83" s="66"/>
      <c r="LZZ83" s="66"/>
      <c r="MAA83" s="66"/>
      <c r="MAB83" s="66"/>
      <c r="MAC83" s="66"/>
      <c r="MAD83" s="66"/>
      <c r="MAE83" s="66"/>
      <c r="MAF83" s="66"/>
      <c r="MAG83" s="66"/>
      <c r="MAH83" s="66"/>
      <c r="MAI83" s="66"/>
      <c r="MAJ83" s="66"/>
      <c r="MAK83" s="66"/>
      <c r="MAL83" s="66"/>
      <c r="MAM83" s="66"/>
      <c r="MAN83" s="66"/>
      <c r="MAO83" s="66"/>
      <c r="MAP83" s="66"/>
      <c r="MAQ83" s="66"/>
      <c r="MAR83" s="66"/>
      <c r="MAS83" s="66"/>
      <c r="MAT83" s="66"/>
      <c r="MAU83" s="66"/>
      <c r="MAV83" s="66"/>
      <c r="MAW83" s="66"/>
      <c r="MAX83" s="66"/>
      <c r="MAY83" s="66"/>
      <c r="MAZ83" s="66"/>
      <c r="MBA83" s="66"/>
      <c r="MBB83" s="66"/>
      <c r="MBC83" s="66"/>
      <c r="MBD83" s="66"/>
      <c r="MBE83" s="66"/>
      <c r="MBF83" s="66"/>
      <c r="MBG83" s="66"/>
      <c r="MBH83" s="66"/>
      <c r="MBI83" s="66"/>
      <c r="MBJ83" s="66"/>
      <c r="MBK83" s="66"/>
      <c r="MBL83" s="66"/>
      <c r="MBM83" s="66"/>
      <c r="MBN83" s="66"/>
      <c r="MBO83" s="66"/>
      <c r="MBP83" s="66"/>
      <c r="MBQ83" s="66"/>
      <c r="MBR83" s="66"/>
      <c r="MBS83" s="66"/>
      <c r="MBT83" s="66"/>
      <c r="MBU83" s="66"/>
      <c r="MBV83" s="66"/>
      <c r="MBW83" s="66"/>
      <c r="MBX83" s="66"/>
      <c r="MBY83" s="66"/>
      <c r="MBZ83" s="66"/>
      <c r="MCA83" s="66"/>
      <c r="MCB83" s="66"/>
      <c r="MCC83" s="66"/>
      <c r="MCD83" s="66"/>
      <c r="MCE83" s="66"/>
      <c r="MCF83" s="66"/>
      <c r="MCG83" s="66"/>
      <c r="MCH83" s="66"/>
      <c r="MCI83" s="66"/>
      <c r="MCJ83" s="66"/>
      <c r="MCK83" s="66"/>
      <c r="MCL83" s="66"/>
      <c r="MCM83" s="66"/>
      <c r="MCN83" s="66"/>
      <c r="MCO83" s="66"/>
      <c r="MCP83" s="66"/>
      <c r="MCQ83" s="66"/>
      <c r="MCR83" s="66"/>
      <c r="MCS83" s="66"/>
      <c r="MCT83" s="66"/>
      <c r="MCU83" s="66"/>
      <c r="MCV83" s="66"/>
      <c r="MCW83" s="66"/>
      <c r="MCX83" s="66"/>
      <c r="MCY83" s="66"/>
      <c r="MCZ83" s="66"/>
      <c r="MDA83" s="66"/>
      <c r="MDB83" s="66"/>
      <c r="MDC83" s="66"/>
      <c r="MDD83" s="66"/>
      <c r="MDE83" s="66"/>
      <c r="MDF83" s="66"/>
      <c r="MDG83" s="66"/>
      <c r="MDH83" s="66"/>
      <c r="MDI83" s="66"/>
      <c r="MDJ83" s="66"/>
      <c r="MDK83" s="66"/>
      <c r="MDL83" s="66"/>
      <c r="MDM83" s="66"/>
      <c r="MDN83" s="66"/>
      <c r="MDO83" s="66"/>
      <c r="MDP83" s="66"/>
      <c r="MDQ83" s="66"/>
      <c r="MDR83" s="66"/>
      <c r="MDS83" s="66"/>
      <c r="MDT83" s="66"/>
      <c r="MDU83" s="66"/>
      <c r="MDV83" s="66"/>
      <c r="MDW83" s="66"/>
      <c r="MDX83" s="66"/>
      <c r="MDY83" s="66"/>
      <c r="MDZ83" s="66"/>
      <c r="MEA83" s="66"/>
      <c r="MEB83" s="66"/>
      <c r="MEC83" s="66"/>
      <c r="MED83" s="66"/>
      <c r="MEE83" s="66"/>
      <c r="MEF83" s="66"/>
      <c r="MEG83" s="66"/>
      <c r="MEH83" s="66"/>
      <c r="MEI83" s="66"/>
      <c r="MEJ83" s="66"/>
      <c r="MEK83" s="66"/>
      <c r="MEL83" s="66"/>
      <c r="MEM83" s="66"/>
      <c r="MEN83" s="66"/>
      <c r="MEO83" s="66"/>
      <c r="MEP83" s="66"/>
      <c r="MEQ83" s="66"/>
      <c r="MER83" s="66"/>
      <c r="MES83" s="66"/>
      <c r="MET83" s="66"/>
      <c r="MEU83" s="66"/>
      <c r="MEV83" s="66"/>
      <c r="MEW83" s="66"/>
      <c r="MEX83" s="66"/>
      <c r="MEY83" s="66"/>
      <c r="MEZ83" s="66"/>
      <c r="MFA83" s="66"/>
      <c r="MFB83" s="66"/>
      <c r="MFC83" s="66"/>
      <c r="MFD83" s="66"/>
      <c r="MFE83" s="66"/>
      <c r="MFF83" s="66"/>
      <c r="MFG83" s="66"/>
      <c r="MFH83" s="66"/>
      <c r="MFI83" s="66"/>
      <c r="MFJ83" s="66"/>
      <c r="MFK83" s="66"/>
      <c r="MFL83" s="66"/>
      <c r="MFM83" s="66"/>
      <c r="MFN83" s="66"/>
      <c r="MFO83" s="66"/>
      <c r="MFP83" s="66"/>
      <c r="MFQ83" s="66"/>
      <c r="MFR83" s="66"/>
      <c r="MFS83" s="66"/>
      <c r="MFT83" s="66"/>
      <c r="MFU83" s="66"/>
      <c r="MFV83" s="66"/>
      <c r="MFW83" s="66"/>
      <c r="MFX83" s="66"/>
      <c r="MFY83" s="66"/>
      <c r="MFZ83" s="66"/>
      <c r="MGA83" s="66"/>
      <c r="MGB83" s="66"/>
      <c r="MGC83" s="66"/>
      <c r="MGD83" s="66"/>
      <c r="MGE83" s="66"/>
      <c r="MGF83" s="66"/>
      <c r="MGG83" s="66"/>
      <c r="MGH83" s="66"/>
      <c r="MGI83" s="66"/>
      <c r="MGJ83" s="66"/>
      <c r="MGK83" s="66"/>
      <c r="MGL83" s="66"/>
      <c r="MGM83" s="66"/>
      <c r="MGN83" s="66"/>
      <c r="MGO83" s="66"/>
      <c r="MGP83" s="66"/>
      <c r="MGQ83" s="66"/>
      <c r="MGR83" s="66"/>
      <c r="MGS83" s="66"/>
      <c r="MGT83" s="66"/>
      <c r="MGU83" s="66"/>
      <c r="MGV83" s="66"/>
      <c r="MGW83" s="66"/>
      <c r="MGX83" s="66"/>
      <c r="MGY83" s="66"/>
      <c r="MGZ83" s="66"/>
      <c r="MHA83" s="66"/>
      <c r="MHB83" s="66"/>
      <c r="MHC83" s="66"/>
      <c r="MHD83" s="66"/>
      <c r="MHE83" s="66"/>
      <c r="MHF83" s="66"/>
      <c r="MHG83" s="66"/>
      <c r="MHH83" s="66"/>
      <c r="MHI83" s="66"/>
      <c r="MHJ83" s="66"/>
      <c r="MHK83" s="66"/>
      <c r="MHL83" s="66"/>
      <c r="MHM83" s="66"/>
      <c r="MHN83" s="66"/>
      <c r="MHO83" s="66"/>
      <c r="MHP83" s="66"/>
      <c r="MHQ83" s="66"/>
      <c r="MHR83" s="66"/>
      <c r="MHS83" s="66"/>
      <c r="MHT83" s="66"/>
      <c r="MHU83" s="66"/>
      <c r="MHV83" s="66"/>
      <c r="MHW83" s="66"/>
      <c r="MHX83" s="66"/>
      <c r="MHY83" s="66"/>
      <c r="MHZ83" s="66"/>
      <c r="MIA83" s="66"/>
      <c r="MIB83" s="66"/>
      <c r="MIC83" s="66"/>
      <c r="MID83" s="66"/>
      <c r="MIE83" s="66"/>
      <c r="MIF83" s="66"/>
      <c r="MIG83" s="66"/>
      <c r="MIH83" s="66"/>
      <c r="MII83" s="66"/>
      <c r="MIJ83" s="66"/>
      <c r="MIK83" s="66"/>
      <c r="MIL83" s="66"/>
      <c r="MIM83" s="66"/>
      <c r="MIN83" s="66"/>
      <c r="MIO83" s="66"/>
      <c r="MIP83" s="66"/>
      <c r="MIQ83" s="66"/>
      <c r="MIR83" s="66"/>
      <c r="MIS83" s="66"/>
      <c r="MIT83" s="66"/>
      <c r="MIU83" s="66"/>
      <c r="MIV83" s="66"/>
      <c r="MIW83" s="66"/>
      <c r="MIX83" s="66"/>
      <c r="MIY83" s="66"/>
      <c r="MIZ83" s="66"/>
      <c r="MJA83" s="66"/>
      <c r="MJB83" s="66"/>
      <c r="MJC83" s="66"/>
      <c r="MJD83" s="66"/>
      <c r="MJE83" s="66"/>
      <c r="MJF83" s="66"/>
      <c r="MJG83" s="66"/>
      <c r="MJH83" s="66"/>
      <c r="MJI83" s="66"/>
      <c r="MJJ83" s="66"/>
      <c r="MJK83" s="66"/>
      <c r="MJL83" s="66"/>
      <c r="MJM83" s="66"/>
      <c r="MJN83" s="66"/>
      <c r="MJO83" s="66"/>
      <c r="MJP83" s="66"/>
      <c r="MJQ83" s="66"/>
      <c r="MJR83" s="66"/>
      <c r="MJS83" s="66"/>
      <c r="MJT83" s="66"/>
      <c r="MJU83" s="66"/>
      <c r="MJV83" s="66"/>
      <c r="MJW83" s="66"/>
      <c r="MJX83" s="66"/>
      <c r="MJY83" s="66"/>
      <c r="MJZ83" s="66"/>
      <c r="MKA83" s="66"/>
      <c r="MKB83" s="66"/>
      <c r="MKC83" s="66"/>
      <c r="MKD83" s="66"/>
      <c r="MKE83" s="66"/>
      <c r="MKF83" s="66"/>
      <c r="MKG83" s="66"/>
      <c r="MKH83" s="66"/>
      <c r="MKI83" s="66"/>
      <c r="MKJ83" s="66"/>
      <c r="MKK83" s="66"/>
      <c r="MKL83" s="66"/>
      <c r="MKM83" s="66"/>
      <c r="MKN83" s="66"/>
      <c r="MKO83" s="66"/>
      <c r="MKP83" s="66"/>
      <c r="MKQ83" s="66"/>
      <c r="MKR83" s="66"/>
      <c r="MKS83" s="66"/>
      <c r="MKT83" s="66"/>
      <c r="MKU83" s="66"/>
      <c r="MKV83" s="66"/>
      <c r="MKW83" s="66"/>
      <c r="MKX83" s="66"/>
      <c r="MKY83" s="66"/>
      <c r="MKZ83" s="66"/>
      <c r="MLA83" s="66"/>
      <c r="MLB83" s="66"/>
      <c r="MLC83" s="66"/>
      <c r="MLD83" s="66"/>
      <c r="MLE83" s="66"/>
      <c r="MLF83" s="66"/>
      <c r="MLG83" s="66"/>
      <c r="MLH83" s="66"/>
      <c r="MLI83" s="66"/>
      <c r="MLJ83" s="66"/>
      <c r="MLK83" s="66"/>
      <c r="MLL83" s="66"/>
      <c r="MLM83" s="66"/>
      <c r="MLN83" s="66"/>
      <c r="MLO83" s="66"/>
      <c r="MLP83" s="66"/>
      <c r="MLQ83" s="66"/>
      <c r="MLR83" s="66"/>
      <c r="MLS83" s="66"/>
      <c r="MLT83" s="66"/>
      <c r="MLU83" s="66"/>
      <c r="MLV83" s="66"/>
      <c r="MLW83" s="66"/>
      <c r="MLX83" s="66"/>
      <c r="MLY83" s="66"/>
      <c r="MLZ83" s="66"/>
      <c r="MMA83" s="66"/>
      <c r="MMB83" s="66"/>
      <c r="MMC83" s="66"/>
      <c r="MMD83" s="66"/>
      <c r="MME83" s="66"/>
      <c r="MMF83" s="66"/>
      <c r="MMG83" s="66"/>
      <c r="MMH83" s="66"/>
      <c r="MMI83" s="66"/>
      <c r="MMJ83" s="66"/>
      <c r="MMK83" s="66"/>
      <c r="MML83" s="66"/>
      <c r="MMM83" s="66"/>
      <c r="MMN83" s="66"/>
      <c r="MMO83" s="66"/>
      <c r="MMP83" s="66"/>
      <c r="MMQ83" s="66"/>
      <c r="MMR83" s="66"/>
      <c r="MMS83" s="66"/>
      <c r="MMT83" s="66"/>
      <c r="MMU83" s="66"/>
      <c r="MMV83" s="66"/>
      <c r="MMW83" s="66"/>
      <c r="MMX83" s="66"/>
      <c r="MMY83" s="66"/>
      <c r="MMZ83" s="66"/>
      <c r="MNA83" s="66"/>
      <c r="MNB83" s="66"/>
      <c r="MNC83" s="66"/>
      <c r="MND83" s="66"/>
      <c r="MNE83" s="66"/>
      <c r="MNF83" s="66"/>
      <c r="MNG83" s="66"/>
      <c r="MNH83" s="66"/>
      <c r="MNI83" s="66"/>
      <c r="MNJ83" s="66"/>
      <c r="MNK83" s="66"/>
      <c r="MNL83" s="66"/>
      <c r="MNM83" s="66"/>
      <c r="MNN83" s="66"/>
      <c r="MNO83" s="66"/>
      <c r="MNP83" s="66"/>
      <c r="MNQ83" s="66"/>
      <c r="MNR83" s="66"/>
      <c r="MNS83" s="66"/>
      <c r="MNT83" s="66"/>
      <c r="MNU83" s="66"/>
      <c r="MNV83" s="66"/>
      <c r="MNW83" s="66"/>
      <c r="MNX83" s="66"/>
      <c r="MNY83" s="66"/>
      <c r="MNZ83" s="66"/>
      <c r="MOA83" s="66"/>
      <c r="MOB83" s="66"/>
      <c r="MOC83" s="66"/>
      <c r="MOD83" s="66"/>
      <c r="MOE83" s="66"/>
      <c r="MOF83" s="66"/>
      <c r="MOG83" s="66"/>
      <c r="MOH83" s="66"/>
      <c r="MOI83" s="66"/>
      <c r="MOJ83" s="66"/>
      <c r="MOK83" s="66"/>
      <c r="MOL83" s="66"/>
      <c r="MOM83" s="66"/>
      <c r="MON83" s="66"/>
      <c r="MOO83" s="66"/>
      <c r="MOP83" s="66"/>
      <c r="MOQ83" s="66"/>
      <c r="MOR83" s="66"/>
      <c r="MOS83" s="66"/>
      <c r="MOT83" s="66"/>
      <c r="MOU83" s="66"/>
      <c r="MOV83" s="66"/>
      <c r="MOW83" s="66"/>
      <c r="MOX83" s="66"/>
      <c r="MOY83" s="66"/>
      <c r="MOZ83" s="66"/>
      <c r="MPA83" s="66"/>
      <c r="MPB83" s="66"/>
      <c r="MPC83" s="66"/>
      <c r="MPD83" s="66"/>
      <c r="MPE83" s="66"/>
      <c r="MPF83" s="66"/>
      <c r="MPG83" s="66"/>
      <c r="MPH83" s="66"/>
      <c r="MPI83" s="66"/>
      <c r="MPJ83" s="66"/>
      <c r="MPK83" s="66"/>
      <c r="MPL83" s="66"/>
      <c r="MPM83" s="66"/>
      <c r="MPN83" s="66"/>
      <c r="MPO83" s="66"/>
      <c r="MPP83" s="66"/>
      <c r="MPQ83" s="66"/>
      <c r="MPR83" s="66"/>
      <c r="MPS83" s="66"/>
      <c r="MPT83" s="66"/>
      <c r="MPU83" s="66"/>
      <c r="MPV83" s="66"/>
      <c r="MPW83" s="66"/>
      <c r="MPX83" s="66"/>
      <c r="MPY83" s="66"/>
      <c r="MPZ83" s="66"/>
      <c r="MQA83" s="66"/>
      <c r="MQB83" s="66"/>
      <c r="MQC83" s="66"/>
      <c r="MQD83" s="66"/>
      <c r="MQE83" s="66"/>
      <c r="MQF83" s="66"/>
      <c r="MQG83" s="66"/>
      <c r="MQH83" s="66"/>
      <c r="MQI83" s="66"/>
      <c r="MQJ83" s="66"/>
      <c r="MQK83" s="66"/>
      <c r="MQL83" s="66"/>
      <c r="MQM83" s="66"/>
      <c r="MQN83" s="66"/>
      <c r="MQO83" s="66"/>
      <c r="MQP83" s="66"/>
      <c r="MQQ83" s="66"/>
      <c r="MQR83" s="66"/>
      <c r="MQS83" s="66"/>
      <c r="MQT83" s="66"/>
      <c r="MQU83" s="66"/>
      <c r="MQV83" s="66"/>
      <c r="MQW83" s="66"/>
      <c r="MQX83" s="66"/>
      <c r="MQY83" s="66"/>
      <c r="MQZ83" s="66"/>
      <c r="MRA83" s="66"/>
      <c r="MRB83" s="66"/>
      <c r="MRC83" s="66"/>
      <c r="MRD83" s="66"/>
      <c r="MRE83" s="66"/>
      <c r="MRF83" s="66"/>
      <c r="MRG83" s="66"/>
      <c r="MRH83" s="66"/>
      <c r="MRI83" s="66"/>
      <c r="MRJ83" s="66"/>
      <c r="MRK83" s="66"/>
      <c r="MRL83" s="66"/>
      <c r="MRM83" s="66"/>
      <c r="MRN83" s="66"/>
      <c r="MRO83" s="66"/>
      <c r="MRP83" s="66"/>
      <c r="MRQ83" s="66"/>
      <c r="MRR83" s="66"/>
      <c r="MRS83" s="66"/>
      <c r="MRT83" s="66"/>
      <c r="MRU83" s="66"/>
      <c r="MRV83" s="66"/>
      <c r="MRW83" s="66"/>
      <c r="MRX83" s="66"/>
      <c r="MRY83" s="66"/>
      <c r="MRZ83" s="66"/>
      <c r="MSA83" s="66"/>
      <c r="MSB83" s="66"/>
      <c r="MSC83" s="66"/>
      <c r="MSD83" s="66"/>
      <c r="MSE83" s="66"/>
      <c r="MSF83" s="66"/>
      <c r="MSG83" s="66"/>
      <c r="MSH83" s="66"/>
      <c r="MSI83" s="66"/>
      <c r="MSJ83" s="66"/>
      <c r="MSK83" s="66"/>
      <c r="MSL83" s="66"/>
      <c r="MSM83" s="66"/>
      <c r="MSN83" s="66"/>
      <c r="MSO83" s="66"/>
      <c r="MSP83" s="66"/>
      <c r="MSQ83" s="66"/>
      <c r="MSR83" s="66"/>
      <c r="MSS83" s="66"/>
      <c r="MST83" s="66"/>
      <c r="MSU83" s="66"/>
      <c r="MSV83" s="66"/>
      <c r="MSW83" s="66"/>
      <c r="MSX83" s="66"/>
      <c r="MSY83" s="66"/>
      <c r="MSZ83" s="66"/>
      <c r="MTA83" s="66"/>
      <c r="MTB83" s="66"/>
      <c r="MTC83" s="66"/>
      <c r="MTD83" s="66"/>
      <c r="MTE83" s="66"/>
      <c r="MTF83" s="66"/>
      <c r="MTG83" s="66"/>
      <c r="MTH83" s="66"/>
      <c r="MTI83" s="66"/>
      <c r="MTJ83" s="66"/>
      <c r="MTK83" s="66"/>
      <c r="MTL83" s="66"/>
      <c r="MTM83" s="66"/>
      <c r="MTN83" s="66"/>
      <c r="MTO83" s="66"/>
      <c r="MTP83" s="66"/>
      <c r="MTQ83" s="66"/>
      <c r="MTR83" s="66"/>
      <c r="MTS83" s="66"/>
      <c r="MTT83" s="66"/>
      <c r="MTU83" s="66"/>
      <c r="MTV83" s="66"/>
      <c r="MTW83" s="66"/>
      <c r="MTX83" s="66"/>
      <c r="MTY83" s="66"/>
      <c r="MTZ83" s="66"/>
      <c r="MUA83" s="66"/>
      <c r="MUB83" s="66"/>
      <c r="MUC83" s="66"/>
      <c r="MUD83" s="66"/>
      <c r="MUE83" s="66"/>
      <c r="MUF83" s="66"/>
      <c r="MUG83" s="66"/>
      <c r="MUH83" s="66"/>
      <c r="MUI83" s="66"/>
      <c r="MUJ83" s="66"/>
      <c r="MUK83" s="66"/>
      <c r="MUL83" s="66"/>
      <c r="MUM83" s="66"/>
      <c r="MUN83" s="66"/>
      <c r="MUO83" s="66"/>
      <c r="MUP83" s="66"/>
      <c r="MUQ83" s="66"/>
      <c r="MUR83" s="66"/>
      <c r="MUS83" s="66"/>
      <c r="MUT83" s="66"/>
      <c r="MUU83" s="66"/>
      <c r="MUV83" s="66"/>
      <c r="MUW83" s="66"/>
      <c r="MUX83" s="66"/>
      <c r="MUY83" s="66"/>
      <c r="MUZ83" s="66"/>
      <c r="MVA83" s="66"/>
      <c r="MVB83" s="66"/>
      <c r="MVC83" s="66"/>
      <c r="MVD83" s="66"/>
      <c r="MVE83" s="66"/>
      <c r="MVF83" s="66"/>
      <c r="MVG83" s="66"/>
      <c r="MVH83" s="66"/>
      <c r="MVI83" s="66"/>
      <c r="MVJ83" s="66"/>
      <c r="MVK83" s="66"/>
      <c r="MVL83" s="66"/>
      <c r="MVM83" s="66"/>
      <c r="MVN83" s="66"/>
      <c r="MVO83" s="66"/>
      <c r="MVP83" s="66"/>
      <c r="MVQ83" s="66"/>
      <c r="MVR83" s="66"/>
      <c r="MVS83" s="66"/>
      <c r="MVT83" s="66"/>
      <c r="MVU83" s="66"/>
      <c r="MVV83" s="66"/>
      <c r="MVW83" s="66"/>
      <c r="MVX83" s="66"/>
      <c r="MVY83" s="66"/>
      <c r="MVZ83" s="66"/>
      <c r="MWA83" s="66"/>
      <c r="MWB83" s="66"/>
      <c r="MWC83" s="66"/>
      <c r="MWD83" s="66"/>
      <c r="MWE83" s="66"/>
      <c r="MWF83" s="66"/>
      <c r="MWG83" s="66"/>
      <c r="MWH83" s="66"/>
      <c r="MWI83" s="66"/>
      <c r="MWJ83" s="66"/>
      <c r="MWK83" s="66"/>
      <c r="MWL83" s="66"/>
      <c r="MWM83" s="66"/>
      <c r="MWN83" s="66"/>
      <c r="MWO83" s="66"/>
      <c r="MWP83" s="66"/>
      <c r="MWQ83" s="66"/>
      <c r="MWR83" s="66"/>
      <c r="MWS83" s="66"/>
      <c r="MWT83" s="66"/>
      <c r="MWU83" s="66"/>
      <c r="MWV83" s="66"/>
      <c r="MWW83" s="66"/>
      <c r="MWX83" s="66"/>
      <c r="MWY83" s="66"/>
      <c r="MWZ83" s="66"/>
      <c r="MXA83" s="66"/>
      <c r="MXB83" s="66"/>
      <c r="MXC83" s="66"/>
      <c r="MXD83" s="66"/>
      <c r="MXE83" s="66"/>
      <c r="MXF83" s="66"/>
      <c r="MXG83" s="66"/>
      <c r="MXH83" s="66"/>
      <c r="MXI83" s="66"/>
      <c r="MXJ83" s="66"/>
      <c r="MXK83" s="66"/>
      <c r="MXL83" s="66"/>
      <c r="MXM83" s="66"/>
      <c r="MXN83" s="66"/>
      <c r="MXO83" s="66"/>
      <c r="MXP83" s="66"/>
      <c r="MXQ83" s="66"/>
      <c r="MXR83" s="66"/>
      <c r="MXS83" s="66"/>
      <c r="MXT83" s="66"/>
      <c r="MXU83" s="66"/>
      <c r="MXV83" s="66"/>
      <c r="MXW83" s="66"/>
      <c r="MXX83" s="66"/>
      <c r="MXY83" s="66"/>
      <c r="MXZ83" s="66"/>
      <c r="MYA83" s="66"/>
      <c r="MYB83" s="66"/>
      <c r="MYC83" s="66"/>
      <c r="MYD83" s="66"/>
      <c r="MYE83" s="66"/>
      <c r="MYF83" s="66"/>
      <c r="MYG83" s="66"/>
      <c r="MYH83" s="66"/>
      <c r="MYI83" s="66"/>
      <c r="MYJ83" s="66"/>
      <c r="MYK83" s="66"/>
      <c r="MYL83" s="66"/>
      <c r="MYM83" s="66"/>
      <c r="MYN83" s="66"/>
      <c r="MYO83" s="66"/>
      <c r="MYP83" s="66"/>
      <c r="MYQ83" s="66"/>
      <c r="MYR83" s="66"/>
      <c r="MYS83" s="66"/>
      <c r="MYT83" s="66"/>
      <c r="MYU83" s="66"/>
      <c r="MYV83" s="66"/>
      <c r="MYW83" s="66"/>
      <c r="MYX83" s="66"/>
      <c r="MYY83" s="66"/>
      <c r="MYZ83" s="66"/>
      <c r="MZA83" s="66"/>
      <c r="MZB83" s="66"/>
      <c r="MZC83" s="66"/>
      <c r="MZD83" s="66"/>
      <c r="MZE83" s="66"/>
      <c r="MZF83" s="66"/>
      <c r="MZG83" s="66"/>
      <c r="MZH83" s="66"/>
      <c r="MZI83" s="66"/>
      <c r="MZJ83" s="66"/>
      <c r="MZK83" s="66"/>
      <c r="MZL83" s="66"/>
      <c r="MZM83" s="66"/>
      <c r="MZN83" s="66"/>
      <c r="MZO83" s="66"/>
      <c r="MZP83" s="66"/>
      <c r="MZQ83" s="66"/>
      <c r="MZR83" s="66"/>
      <c r="MZS83" s="66"/>
      <c r="MZT83" s="66"/>
      <c r="MZU83" s="66"/>
      <c r="MZV83" s="66"/>
      <c r="MZW83" s="66"/>
      <c r="MZX83" s="66"/>
      <c r="MZY83" s="66"/>
      <c r="MZZ83" s="66"/>
      <c r="NAA83" s="66"/>
      <c r="NAB83" s="66"/>
      <c r="NAC83" s="66"/>
      <c r="NAD83" s="66"/>
      <c r="NAE83" s="66"/>
      <c r="NAF83" s="66"/>
      <c r="NAG83" s="66"/>
      <c r="NAH83" s="66"/>
      <c r="NAI83" s="66"/>
      <c r="NAJ83" s="66"/>
      <c r="NAK83" s="66"/>
      <c r="NAL83" s="66"/>
      <c r="NAM83" s="66"/>
      <c r="NAN83" s="66"/>
      <c r="NAO83" s="66"/>
      <c r="NAP83" s="66"/>
      <c r="NAQ83" s="66"/>
      <c r="NAR83" s="66"/>
      <c r="NAS83" s="66"/>
      <c r="NAT83" s="66"/>
      <c r="NAU83" s="66"/>
      <c r="NAV83" s="66"/>
      <c r="NAW83" s="66"/>
      <c r="NAX83" s="66"/>
      <c r="NAY83" s="66"/>
      <c r="NAZ83" s="66"/>
      <c r="NBA83" s="66"/>
      <c r="NBB83" s="66"/>
      <c r="NBC83" s="66"/>
      <c r="NBD83" s="66"/>
      <c r="NBE83" s="66"/>
      <c r="NBF83" s="66"/>
      <c r="NBG83" s="66"/>
      <c r="NBH83" s="66"/>
      <c r="NBI83" s="66"/>
      <c r="NBJ83" s="66"/>
      <c r="NBK83" s="66"/>
      <c r="NBL83" s="66"/>
      <c r="NBM83" s="66"/>
      <c r="NBN83" s="66"/>
      <c r="NBO83" s="66"/>
      <c r="NBP83" s="66"/>
      <c r="NBQ83" s="66"/>
      <c r="NBR83" s="66"/>
      <c r="NBS83" s="66"/>
      <c r="NBT83" s="66"/>
      <c r="NBU83" s="66"/>
      <c r="NBV83" s="66"/>
      <c r="NBW83" s="66"/>
      <c r="NBX83" s="66"/>
      <c r="NBY83" s="66"/>
      <c r="NBZ83" s="66"/>
      <c r="NCA83" s="66"/>
      <c r="NCB83" s="66"/>
      <c r="NCC83" s="66"/>
      <c r="NCD83" s="66"/>
      <c r="NCE83" s="66"/>
      <c r="NCF83" s="66"/>
      <c r="NCG83" s="66"/>
      <c r="NCH83" s="66"/>
      <c r="NCI83" s="66"/>
      <c r="NCJ83" s="66"/>
      <c r="NCK83" s="66"/>
      <c r="NCL83" s="66"/>
      <c r="NCM83" s="66"/>
      <c r="NCN83" s="66"/>
      <c r="NCO83" s="66"/>
      <c r="NCP83" s="66"/>
      <c r="NCQ83" s="66"/>
      <c r="NCR83" s="66"/>
      <c r="NCS83" s="66"/>
      <c r="NCT83" s="66"/>
      <c r="NCU83" s="66"/>
      <c r="NCV83" s="66"/>
      <c r="NCW83" s="66"/>
      <c r="NCX83" s="66"/>
      <c r="NCY83" s="66"/>
      <c r="NCZ83" s="66"/>
      <c r="NDA83" s="66"/>
      <c r="NDB83" s="66"/>
      <c r="NDC83" s="66"/>
      <c r="NDD83" s="66"/>
      <c r="NDE83" s="66"/>
      <c r="NDF83" s="66"/>
      <c r="NDG83" s="66"/>
      <c r="NDH83" s="66"/>
      <c r="NDI83" s="66"/>
      <c r="NDJ83" s="66"/>
      <c r="NDK83" s="66"/>
      <c r="NDL83" s="66"/>
      <c r="NDM83" s="66"/>
      <c r="NDN83" s="66"/>
      <c r="NDO83" s="66"/>
      <c r="NDP83" s="66"/>
      <c r="NDQ83" s="66"/>
      <c r="NDR83" s="66"/>
      <c r="NDS83" s="66"/>
      <c r="NDT83" s="66"/>
      <c r="NDU83" s="66"/>
      <c r="NDV83" s="66"/>
      <c r="NDW83" s="66"/>
      <c r="NDX83" s="66"/>
      <c r="NDY83" s="66"/>
      <c r="NDZ83" s="66"/>
      <c r="NEA83" s="66"/>
      <c r="NEB83" s="66"/>
      <c r="NEC83" s="66"/>
      <c r="NED83" s="66"/>
      <c r="NEE83" s="66"/>
      <c r="NEF83" s="66"/>
      <c r="NEG83" s="66"/>
      <c r="NEH83" s="66"/>
      <c r="NEI83" s="66"/>
      <c r="NEJ83" s="66"/>
      <c r="NEK83" s="66"/>
      <c r="NEL83" s="66"/>
      <c r="NEM83" s="66"/>
      <c r="NEN83" s="66"/>
      <c r="NEO83" s="66"/>
      <c r="NEP83" s="66"/>
      <c r="NEQ83" s="66"/>
      <c r="NER83" s="66"/>
      <c r="NES83" s="66"/>
      <c r="NET83" s="66"/>
      <c r="NEU83" s="66"/>
      <c r="NEV83" s="66"/>
      <c r="NEW83" s="66"/>
      <c r="NEX83" s="66"/>
      <c r="NEY83" s="66"/>
      <c r="NEZ83" s="66"/>
      <c r="NFA83" s="66"/>
      <c r="NFB83" s="66"/>
      <c r="NFC83" s="66"/>
      <c r="NFD83" s="66"/>
      <c r="NFE83" s="66"/>
      <c r="NFF83" s="66"/>
      <c r="NFG83" s="66"/>
      <c r="NFH83" s="66"/>
      <c r="NFI83" s="66"/>
      <c r="NFJ83" s="66"/>
      <c r="NFK83" s="66"/>
      <c r="NFL83" s="66"/>
      <c r="NFM83" s="66"/>
      <c r="NFN83" s="66"/>
      <c r="NFO83" s="66"/>
      <c r="NFP83" s="66"/>
      <c r="NFQ83" s="66"/>
      <c r="NFR83" s="66"/>
      <c r="NFS83" s="66"/>
      <c r="NFT83" s="66"/>
      <c r="NFU83" s="66"/>
      <c r="NFV83" s="66"/>
      <c r="NFW83" s="66"/>
      <c r="NFX83" s="66"/>
      <c r="NFY83" s="66"/>
      <c r="NFZ83" s="66"/>
      <c r="NGA83" s="66"/>
      <c r="NGB83" s="66"/>
      <c r="NGC83" s="66"/>
      <c r="NGD83" s="66"/>
      <c r="NGE83" s="66"/>
      <c r="NGF83" s="66"/>
      <c r="NGG83" s="66"/>
      <c r="NGH83" s="66"/>
      <c r="NGI83" s="66"/>
      <c r="NGJ83" s="66"/>
      <c r="NGK83" s="66"/>
      <c r="NGL83" s="66"/>
      <c r="NGM83" s="66"/>
      <c r="NGN83" s="66"/>
      <c r="NGO83" s="66"/>
      <c r="NGP83" s="66"/>
      <c r="NGQ83" s="66"/>
      <c r="NGR83" s="66"/>
      <c r="NGS83" s="66"/>
      <c r="NGT83" s="66"/>
      <c r="NGU83" s="66"/>
      <c r="NGV83" s="66"/>
      <c r="NGW83" s="66"/>
      <c r="NGX83" s="66"/>
      <c r="NGY83" s="66"/>
      <c r="NGZ83" s="66"/>
      <c r="NHA83" s="66"/>
      <c r="NHB83" s="66"/>
      <c r="NHC83" s="66"/>
      <c r="NHD83" s="66"/>
      <c r="NHE83" s="66"/>
      <c r="NHF83" s="66"/>
      <c r="NHG83" s="66"/>
      <c r="NHH83" s="66"/>
      <c r="NHI83" s="66"/>
      <c r="NHJ83" s="66"/>
      <c r="NHK83" s="66"/>
      <c r="NHL83" s="66"/>
      <c r="NHM83" s="66"/>
      <c r="NHN83" s="66"/>
      <c r="NHO83" s="66"/>
      <c r="NHP83" s="66"/>
      <c r="NHQ83" s="66"/>
      <c r="NHR83" s="66"/>
      <c r="NHS83" s="66"/>
      <c r="NHT83" s="66"/>
      <c r="NHU83" s="66"/>
      <c r="NHV83" s="66"/>
      <c r="NHW83" s="66"/>
      <c r="NHX83" s="66"/>
      <c r="NHY83" s="66"/>
      <c r="NHZ83" s="66"/>
      <c r="NIA83" s="66"/>
      <c r="NIB83" s="66"/>
      <c r="NIC83" s="66"/>
      <c r="NID83" s="66"/>
      <c r="NIE83" s="66"/>
      <c r="NIF83" s="66"/>
      <c r="NIG83" s="66"/>
      <c r="NIH83" s="66"/>
      <c r="NII83" s="66"/>
      <c r="NIJ83" s="66"/>
      <c r="NIK83" s="66"/>
      <c r="NIL83" s="66"/>
      <c r="NIM83" s="66"/>
      <c r="NIN83" s="66"/>
      <c r="NIO83" s="66"/>
      <c r="NIP83" s="66"/>
      <c r="NIQ83" s="66"/>
      <c r="NIR83" s="66"/>
      <c r="NIS83" s="66"/>
      <c r="NIT83" s="66"/>
      <c r="NIU83" s="66"/>
      <c r="NIV83" s="66"/>
      <c r="NIW83" s="66"/>
      <c r="NIX83" s="66"/>
      <c r="NIY83" s="66"/>
      <c r="NIZ83" s="66"/>
      <c r="NJA83" s="66"/>
      <c r="NJB83" s="66"/>
      <c r="NJC83" s="66"/>
      <c r="NJD83" s="66"/>
      <c r="NJE83" s="66"/>
      <c r="NJF83" s="66"/>
      <c r="NJG83" s="66"/>
      <c r="NJH83" s="66"/>
      <c r="NJI83" s="66"/>
      <c r="NJJ83" s="66"/>
      <c r="NJK83" s="66"/>
      <c r="NJL83" s="66"/>
      <c r="NJM83" s="66"/>
      <c r="NJN83" s="66"/>
      <c r="NJO83" s="66"/>
      <c r="NJP83" s="66"/>
      <c r="NJQ83" s="66"/>
      <c r="NJR83" s="66"/>
      <c r="NJS83" s="66"/>
      <c r="NJT83" s="66"/>
      <c r="NJU83" s="66"/>
      <c r="NJV83" s="66"/>
      <c r="NJW83" s="66"/>
      <c r="NJX83" s="66"/>
      <c r="NJY83" s="66"/>
      <c r="NJZ83" s="66"/>
      <c r="NKA83" s="66"/>
      <c r="NKB83" s="66"/>
      <c r="NKC83" s="66"/>
      <c r="NKD83" s="66"/>
      <c r="NKE83" s="66"/>
      <c r="NKF83" s="66"/>
      <c r="NKG83" s="66"/>
      <c r="NKH83" s="66"/>
      <c r="NKI83" s="66"/>
      <c r="NKJ83" s="66"/>
      <c r="NKK83" s="66"/>
      <c r="NKL83" s="66"/>
      <c r="NKM83" s="66"/>
      <c r="NKN83" s="66"/>
      <c r="NKO83" s="66"/>
      <c r="NKP83" s="66"/>
      <c r="NKQ83" s="66"/>
      <c r="NKR83" s="66"/>
      <c r="NKS83" s="66"/>
      <c r="NKT83" s="66"/>
      <c r="NKU83" s="66"/>
      <c r="NKV83" s="66"/>
      <c r="NKW83" s="66"/>
      <c r="NKX83" s="66"/>
      <c r="NKY83" s="66"/>
      <c r="NKZ83" s="66"/>
      <c r="NLA83" s="66"/>
      <c r="NLB83" s="66"/>
      <c r="NLC83" s="66"/>
      <c r="NLD83" s="66"/>
      <c r="NLE83" s="66"/>
      <c r="NLF83" s="66"/>
      <c r="NLG83" s="66"/>
      <c r="NLH83" s="66"/>
      <c r="NLI83" s="66"/>
      <c r="NLJ83" s="66"/>
      <c r="NLK83" s="66"/>
      <c r="NLL83" s="66"/>
      <c r="NLM83" s="66"/>
      <c r="NLN83" s="66"/>
      <c r="NLO83" s="66"/>
      <c r="NLP83" s="66"/>
      <c r="NLQ83" s="66"/>
      <c r="NLR83" s="66"/>
      <c r="NLS83" s="66"/>
      <c r="NLT83" s="66"/>
      <c r="NLU83" s="66"/>
      <c r="NLV83" s="66"/>
      <c r="NLW83" s="66"/>
      <c r="NLX83" s="66"/>
      <c r="NLY83" s="66"/>
      <c r="NLZ83" s="66"/>
      <c r="NMA83" s="66"/>
      <c r="NMB83" s="66"/>
      <c r="NMC83" s="66"/>
      <c r="NMD83" s="66"/>
      <c r="NME83" s="66"/>
      <c r="NMF83" s="66"/>
      <c r="NMG83" s="66"/>
      <c r="NMH83" s="66"/>
      <c r="NMI83" s="66"/>
      <c r="NMJ83" s="66"/>
      <c r="NMK83" s="66"/>
      <c r="NML83" s="66"/>
      <c r="NMM83" s="66"/>
      <c r="NMN83" s="66"/>
      <c r="NMO83" s="66"/>
      <c r="NMP83" s="66"/>
      <c r="NMQ83" s="66"/>
      <c r="NMR83" s="66"/>
      <c r="NMS83" s="66"/>
      <c r="NMT83" s="66"/>
      <c r="NMU83" s="66"/>
      <c r="NMV83" s="66"/>
      <c r="NMW83" s="66"/>
      <c r="NMX83" s="66"/>
      <c r="NMY83" s="66"/>
      <c r="NMZ83" s="66"/>
      <c r="NNA83" s="66"/>
      <c r="NNB83" s="66"/>
      <c r="NNC83" s="66"/>
      <c r="NND83" s="66"/>
      <c r="NNE83" s="66"/>
      <c r="NNF83" s="66"/>
      <c r="NNG83" s="66"/>
      <c r="NNH83" s="66"/>
      <c r="NNI83" s="66"/>
      <c r="NNJ83" s="66"/>
      <c r="NNK83" s="66"/>
      <c r="NNL83" s="66"/>
      <c r="NNM83" s="66"/>
      <c r="NNN83" s="66"/>
      <c r="NNO83" s="66"/>
      <c r="NNP83" s="66"/>
      <c r="NNQ83" s="66"/>
      <c r="NNR83" s="66"/>
      <c r="NNS83" s="66"/>
      <c r="NNT83" s="66"/>
      <c r="NNU83" s="66"/>
      <c r="NNV83" s="66"/>
      <c r="NNW83" s="66"/>
      <c r="NNX83" s="66"/>
      <c r="NNY83" s="66"/>
      <c r="NNZ83" s="66"/>
      <c r="NOA83" s="66"/>
      <c r="NOB83" s="66"/>
      <c r="NOC83" s="66"/>
      <c r="NOD83" s="66"/>
      <c r="NOE83" s="66"/>
      <c r="NOF83" s="66"/>
      <c r="NOG83" s="66"/>
      <c r="NOH83" s="66"/>
      <c r="NOI83" s="66"/>
      <c r="NOJ83" s="66"/>
      <c r="NOK83" s="66"/>
      <c r="NOL83" s="66"/>
      <c r="NOM83" s="66"/>
      <c r="NON83" s="66"/>
      <c r="NOO83" s="66"/>
      <c r="NOP83" s="66"/>
      <c r="NOQ83" s="66"/>
      <c r="NOR83" s="66"/>
      <c r="NOS83" s="66"/>
      <c r="NOT83" s="66"/>
      <c r="NOU83" s="66"/>
      <c r="NOV83" s="66"/>
      <c r="NOW83" s="66"/>
      <c r="NOX83" s="66"/>
      <c r="NOY83" s="66"/>
      <c r="NOZ83" s="66"/>
      <c r="NPA83" s="66"/>
      <c r="NPB83" s="66"/>
      <c r="NPC83" s="66"/>
      <c r="NPD83" s="66"/>
      <c r="NPE83" s="66"/>
      <c r="NPF83" s="66"/>
      <c r="NPG83" s="66"/>
      <c r="NPH83" s="66"/>
      <c r="NPI83" s="66"/>
      <c r="NPJ83" s="66"/>
      <c r="NPK83" s="66"/>
      <c r="NPL83" s="66"/>
      <c r="NPM83" s="66"/>
      <c r="NPN83" s="66"/>
      <c r="NPO83" s="66"/>
      <c r="NPP83" s="66"/>
      <c r="NPQ83" s="66"/>
      <c r="NPR83" s="66"/>
      <c r="NPS83" s="66"/>
      <c r="NPT83" s="66"/>
      <c r="NPU83" s="66"/>
      <c r="NPV83" s="66"/>
      <c r="NPW83" s="66"/>
      <c r="NPX83" s="66"/>
      <c r="NPY83" s="66"/>
      <c r="NPZ83" s="66"/>
      <c r="NQA83" s="66"/>
      <c r="NQB83" s="66"/>
      <c r="NQC83" s="66"/>
      <c r="NQD83" s="66"/>
      <c r="NQE83" s="66"/>
      <c r="NQF83" s="66"/>
      <c r="NQG83" s="66"/>
      <c r="NQH83" s="66"/>
      <c r="NQI83" s="66"/>
      <c r="NQJ83" s="66"/>
      <c r="NQK83" s="66"/>
      <c r="NQL83" s="66"/>
      <c r="NQM83" s="66"/>
      <c r="NQN83" s="66"/>
      <c r="NQO83" s="66"/>
      <c r="NQP83" s="66"/>
      <c r="NQQ83" s="66"/>
      <c r="NQR83" s="66"/>
      <c r="NQS83" s="66"/>
      <c r="NQT83" s="66"/>
      <c r="NQU83" s="66"/>
      <c r="NQV83" s="66"/>
      <c r="NQW83" s="66"/>
      <c r="NQX83" s="66"/>
      <c r="NQY83" s="66"/>
      <c r="NQZ83" s="66"/>
      <c r="NRA83" s="66"/>
      <c r="NRB83" s="66"/>
      <c r="NRC83" s="66"/>
      <c r="NRD83" s="66"/>
      <c r="NRE83" s="66"/>
      <c r="NRF83" s="66"/>
      <c r="NRG83" s="66"/>
      <c r="NRH83" s="66"/>
      <c r="NRI83" s="66"/>
      <c r="NRJ83" s="66"/>
      <c r="NRK83" s="66"/>
      <c r="NRL83" s="66"/>
      <c r="NRM83" s="66"/>
      <c r="NRN83" s="66"/>
      <c r="NRO83" s="66"/>
      <c r="NRP83" s="66"/>
      <c r="NRQ83" s="66"/>
      <c r="NRR83" s="66"/>
      <c r="NRS83" s="66"/>
      <c r="NRT83" s="66"/>
      <c r="NRU83" s="66"/>
      <c r="NRV83" s="66"/>
      <c r="NRW83" s="66"/>
      <c r="NRX83" s="66"/>
      <c r="NRY83" s="66"/>
      <c r="NRZ83" s="66"/>
      <c r="NSA83" s="66"/>
      <c r="NSB83" s="66"/>
      <c r="NSC83" s="66"/>
      <c r="NSD83" s="66"/>
      <c r="NSE83" s="66"/>
      <c r="NSF83" s="66"/>
      <c r="NSG83" s="66"/>
      <c r="NSH83" s="66"/>
      <c r="NSI83" s="66"/>
      <c r="NSJ83" s="66"/>
      <c r="NSK83" s="66"/>
      <c r="NSL83" s="66"/>
      <c r="NSM83" s="66"/>
      <c r="NSN83" s="66"/>
      <c r="NSO83" s="66"/>
      <c r="NSP83" s="66"/>
      <c r="NSQ83" s="66"/>
      <c r="NSR83" s="66"/>
      <c r="NSS83" s="66"/>
      <c r="NST83" s="66"/>
      <c r="NSU83" s="66"/>
      <c r="NSV83" s="66"/>
      <c r="NSW83" s="66"/>
      <c r="NSX83" s="66"/>
      <c r="NSY83" s="66"/>
      <c r="NSZ83" s="66"/>
      <c r="NTA83" s="66"/>
      <c r="NTB83" s="66"/>
      <c r="NTC83" s="66"/>
      <c r="NTD83" s="66"/>
      <c r="NTE83" s="66"/>
      <c r="NTF83" s="66"/>
      <c r="NTG83" s="66"/>
      <c r="NTH83" s="66"/>
      <c r="NTI83" s="66"/>
      <c r="NTJ83" s="66"/>
      <c r="NTK83" s="66"/>
      <c r="NTL83" s="66"/>
      <c r="NTM83" s="66"/>
      <c r="NTN83" s="66"/>
      <c r="NTO83" s="66"/>
      <c r="NTP83" s="66"/>
      <c r="NTQ83" s="66"/>
      <c r="NTR83" s="66"/>
      <c r="NTS83" s="66"/>
      <c r="NTT83" s="66"/>
      <c r="NTU83" s="66"/>
      <c r="NTV83" s="66"/>
      <c r="NTW83" s="66"/>
      <c r="NTX83" s="66"/>
      <c r="NTY83" s="66"/>
      <c r="NTZ83" s="66"/>
      <c r="NUA83" s="66"/>
      <c r="NUB83" s="66"/>
      <c r="NUC83" s="66"/>
      <c r="NUD83" s="66"/>
      <c r="NUE83" s="66"/>
      <c r="NUF83" s="66"/>
      <c r="NUG83" s="66"/>
      <c r="NUH83" s="66"/>
      <c r="NUI83" s="66"/>
      <c r="NUJ83" s="66"/>
      <c r="NUK83" s="66"/>
      <c r="NUL83" s="66"/>
      <c r="NUM83" s="66"/>
      <c r="NUN83" s="66"/>
      <c r="NUO83" s="66"/>
      <c r="NUP83" s="66"/>
      <c r="NUQ83" s="66"/>
      <c r="NUR83" s="66"/>
      <c r="NUS83" s="66"/>
      <c r="NUT83" s="66"/>
      <c r="NUU83" s="66"/>
      <c r="NUV83" s="66"/>
      <c r="NUW83" s="66"/>
      <c r="NUX83" s="66"/>
      <c r="NUY83" s="66"/>
      <c r="NUZ83" s="66"/>
      <c r="NVA83" s="66"/>
      <c r="NVB83" s="66"/>
      <c r="NVC83" s="66"/>
      <c r="NVD83" s="66"/>
      <c r="NVE83" s="66"/>
      <c r="NVF83" s="66"/>
      <c r="NVG83" s="66"/>
      <c r="NVH83" s="66"/>
      <c r="NVI83" s="66"/>
      <c r="NVJ83" s="66"/>
      <c r="NVK83" s="66"/>
      <c r="NVL83" s="66"/>
      <c r="NVM83" s="66"/>
      <c r="NVN83" s="66"/>
      <c r="NVO83" s="66"/>
      <c r="NVP83" s="66"/>
      <c r="NVQ83" s="66"/>
      <c r="NVR83" s="66"/>
      <c r="NVS83" s="66"/>
      <c r="NVT83" s="66"/>
      <c r="NVU83" s="66"/>
      <c r="NVV83" s="66"/>
      <c r="NVW83" s="66"/>
      <c r="NVX83" s="66"/>
      <c r="NVY83" s="66"/>
      <c r="NVZ83" s="66"/>
      <c r="NWA83" s="66"/>
      <c r="NWB83" s="66"/>
      <c r="NWC83" s="66"/>
      <c r="NWD83" s="66"/>
      <c r="NWE83" s="66"/>
      <c r="NWF83" s="66"/>
      <c r="NWG83" s="66"/>
      <c r="NWH83" s="66"/>
      <c r="NWI83" s="66"/>
      <c r="NWJ83" s="66"/>
      <c r="NWK83" s="66"/>
      <c r="NWL83" s="66"/>
      <c r="NWM83" s="66"/>
      <c r="NWN83" s="66"/>
      <c r="NWO83" s="66"/>
      <c r="NWP83" s="66"/>
      <c r="NWQ83" s="66"/>
      <c r="NWR83" s="66"/>
      <c r="NWS83" s="66"/>
      <c r="NWT83" s="66"/>
      <c r="NWU83" s="66"/>
      <c r="NWV83" s="66"/>
      <c r="NWW83" s="66"/>
      <c r="NWX83" s="66"/>
      <c r="NWY83" s="66"/>
      <c r="NWZ83" s="66"/>
      <c r="NXA83" s="66"/>
      <c r="NXB83" s="66"/>
      <c r="NXC83" s="66"/>
      <c r="NXD83" s="66"/>
      <c r="NXE83" s="66"/>
      <c r="NXF83" s="66"/>
      <c r="NXG83" s="66"/>
      <c r="NXH83" s="66"/>
      <c r="NXI83" s="66"/>
      <c r="NXJ83" s="66"/>
      <c r="NXK83" s="66"/>
      <c r="NXL83" s="66"/>
      <c r="NXM83" s="66"/>
      <c r="NXN83" s="66"/>
      <c r="NXO83" s="66"/>
      <c r="NXP83" s="66"/>
      <c r="NXQ83" s="66"/>
      <c r="NXR83" s="66"/>
      <c r="NXS83" s="66"/>
      <c r="NXT83" s="66"/>
      <c r="NXU83" s="66"/>
      <c r="NXV83" s="66"/>
      <c r="NXW83" s="66"/>
      <c r="NXX83" s="66"/>
      <c r="NXY83" s="66"/>
      <c r="NXZ83" s="66"/>
      <c r="NYA83" s="66"/>
      <c r="NYB83" s="66"/>
      <c r="NYC83" s="66"/>
      <c r="NYD83" s="66"/>
      <c r="NYE83" s="66"/>
      <c r="NYF83" s="66"/>
      <c r="NYG83" s="66"/>
      <c r="NYH83" s="66"/>
      <c r="NYI83" s="66"/>
      <c r="NYJ83" s="66"/>
      <c r="NYK83" s="66"/>
      <c r="NYL83" s="66"/>
      <c r="NYM83" s="66"/>
      <c r="NYN83" s="66"/>
      <c r="NYO83" s="66"/>
      <c r="NYP83" s="66"/>
      <c r="NYQ83" s="66"/>
      <c r="NYR83" s="66"/>
      <c r="NYS83" s="66"/>
      <c r="NYT83" s="66"/>
      <c r="NYU83" s="66"/>
      <c r="NYV83" s="66"/>
      <c r="NYW83" s="66"/>
      <c r="NYX83" s="66"/>
      <c r="NYY83" s="66"/>
      <c r="NYZ83" s="66"/>
      <c r="NZA83" s="66"/>
      <c r="NZB83" s="66"/>
      <c r="NZC83" s="66"/>
      <c r="NZD83" s="66"/>
      <c r="NZE83" s="66"/>
      <c r="NZF83" s="66"/>
      <c r="NZG83" s="66"/>
      <c r="NZH83" s="66"/>
      <c r="NZI83" s="66"/>
      <c r="NZJ83" s="66"/>
      <c r="NZK83" s="66"/>
      <c r="NZL83" s="66"/>
      <c r="NZM83" s="66"/>
      <c r="NZN83" s="66"/>
      <c r="NZO83" s="66"/>
      <c r="NZP83" s="66"/>
      <c r="NZQ83" s="66"/>
      <c r="NZR83" s="66"/>
      <c r="NZS83" s="66"/>
      <c r="NZT83" s="66"/>
      <c r="NZU83" s="66"/>
      <c r="NZV83" s="66"/>
      <c r="NZW83" s="66"/>
      <c r="NZX83" s="66"/>
      <c r="NZY83" s="66"/>
      <c r="NZZ83" s="66"/>
      <c r="OAA83" s="66"/>
      <c r="OAB83" s="66"/>
      <c r="OAC83" s="66"/>
      <c r="OAD83" s="66"/>
      <c r="OAE83" s="66"/>
      <c r="OAF83" s="66"/>
      <c r="OAG83" s="66"/>
      <c r="OAH83" s="66"/>
      <c r="OAI83" s="66"/>
      <c r="OAJ83" s="66"/>
      <c r="OAK83" s="66"/>
      <c r="OAL83" s="66"/>
      <c r="OAM83" s="66"/>
      <c r="OAN83" s="66"/>
      <c r="OAO83" s="66"/>
      <c r="OAP83" s="66"/>
      <c r="OAQ83" s="66"/>
      <c r="OAR83" s="66"/>
      <c r="OAS83" s="66"/>
      <c r="OAT83" s="66"/>
      <c r="OAU83" s="66"/>
      <c r="OAV83" s="66"/>
      <c r="OAW83" s="66"/>
      <c r="OAX83" s="66"/>
      <c r="OAY83" s="66"/>
      <c r="OAZ83" s="66"/>
      <c r="OBA83" s="66"/>
      <c r="OBB83" s="66"/>
      <c r="OBC83" s="66"/>
      <c r="OBD83" s="66"/>
      <c r="OBE83" s="66"/>
      <c r="OBF83" s="66"/>
      <c r="OBG83" s="66"/>
      <c r="OBH83" s="66"/>
      <c r="OBI83" s="66"/>
      <c r="OBJ83" s="66"/>
      <c r="OBK83" s="66"/>
      <c r="OBL83" s="66"/>
      <c r="OBM83" s="66"/>
      <c r="OBN83" s="66"/>
      <c r="OBO83" s="66"/>
      <c r="OBP83" s="66"/>
      <c r="OBQ83" s="66"/>
      <c r="OBR83" s="66"/>
      <c r="OBS83" s="66"/>
      <c r="OBT83" s="66"/>
      <c r="OBU83" s="66"/>
      <c r="OBV83" s="66"/>
      <c r="OBW83" s="66"/>
      <c r="OBX83" s="66"/>
      <c r="OBY83" s="66"/>
      <c r="OBZ83" s="66"/>
      <c r="OCA83" s="66"/>
      <c r="OCB83" s="66"/>
      <c r="OCC83" s="66"/>
      <c r="OCD83" s="66"/>
      <c r="OCE83" s="66"/>
      <c r="OCF83" s="66"/>
      <c r="OCG83" s="66"/>
      <c r="OCH83" s="66"/>
      <c r="OCI83" s="66"/>
      <c r="OCJ83" s="66"/>
      <c r="OCK83" s="66"/>
      <c r="OCL83" s="66"/>
      <c r="OCM83" s="66"/>
      <c r="OCN83" s="66"/>
      <c r="OCO83" s="66"/>
      <c r="OCP83" s="66"/>
      <c r="OCQ83" s="66"/>
      <c r="OCR83" s="66"/>
      <c r="OCS83" s="66"/>
      <c r="OCT83" s="66"/>
      <c r="OCU83" s="66"/>
      <c r="OCV83" s="66"/>
      <c r="OCW83" s="66"/>
      <c r="OCX83" s="66"/>
      <c r="OCY83" s="66"/>
      <c r="OCZ83" s="66"/>
      <c r="ODA83" s="66"/>
      <c r="ODB83" s="66"/>
      <c r="ODC83" s="66"/>
      <c r="ODD83" s="66"/>
      <c r="ODE83" s="66"/>
      <c r="ODF83" s="66"/>
      <c r="ODG83" s="66"/>
      <c r="ODH83" s="66"/>
      <c r="ODI83" s="66"/>
      <c r="ODJ83" s="66"/>
      <c r="ODK83" s="66"/>
      <c r="ODL83" s="66"/>
      <c r="ODM83" s="66"/>
      <c r="ODN83" s="66"/>
      <c r="ODO83" s="66"/>
      <c r="ODP83" s="66"/>
      <c r="ODQ83" s="66"/>
      <c r="ODR83" s="66"/>
      <c r="ODS83" s="66"/>
      <c r="ODT83" s="66"/>
      <c r="ODU83" s="66"/>
      <c r="ODV83" s="66"/>
      <c r="ODW83" s="66"/>
      <c r="ODX83" s="66"/>
      <c r="ODY83" s="66"/>
      <c r="ODZ83" s="66"/>
      <c r="OEA83" s="66"/>
      <c r="OEB83" s="66"/>
      <c r="OEC83" s="66"/>
      <c r="OED83" s="66"/>
      <c r="OEE83" s="66"/>
      <c r="OEF83" s="66"/>
      <c r="OEG83" s="66"/>
      <c r="OEH83" s="66"/>
      <c r="OEI83" s="66"/>
      <c r="OEJ83" s="66"/>
      <c r="OEK83" s="66"/>
      <c r="OEL83" s="66"/>
      <c r="OEM83" s="66"/>
      <c r="OEN83" s="66"/>
      <c r="OEO83" s="66"/>
      <c r="OEP83" s="66"/>
      <c r="OEQ83" s="66"/>
      <c r="OER83" s="66"/>
      <c r="OES83" s="66"/>
      <c r="OET83" s="66"/>
      <c r="OEU83" s="66"/>
      <c r="OEV83" s="66"/>
      <c r="OEW83" s="66"/>
      <c r="OEX83" s="66"/>
      <c r="OEY83" s="66"/>
      <c r="OEZ83" s="66"/>
      <c r="OFA83" s="66"/>
      <c r="OFB83" s="66"/>
      <c r="OFC83" s="66"/>
      <c r="OFD83" s="66"/>
      <c r="OFE83" s="66"/>
      <c r="OFF83" s="66"/>
      <c r="OFG83" s="66"/>
      <c r="OFH83" s="66"/>
      <c r="OFI83" s="66"/>
      <c r="OFJ83" s="66"/>
      <c r="OFK83" s="66"/>
      <c r="OFL83" s="66"/>
      <c r="OFM83" s="66"/>
      <c r="OFN83" s="66"/>
      <c r="OFO83" s="66"/>
      <c r="OFP83" s="66"/>
      <c r="OFQ83" s="66"/>
      <c r="OFR83" s="66"/>
      <c r="OFS83" s="66"/>
      <c r="OFT83" s="66"/>
      <c r="OFU83" s="66"/>
      <c r="OFV83" s="66"/>
      <c r="OFW83" s="66"/>
      <c r="OFX83" s="66"/>
      <c r="OFY83" s="66"/>
      <c r="OFZ83" s="66"/>
      <c r="OGA83" s="66"/>
      <c r="OGB83" s="66"/>
      <c r="OGC83" s="66"/>
      <c r="OGD83" s="66"/>
      <c r="OGE83" s="66"/>
      <c r="OGF83" s="66"/>
      <c r="OGG83" s="66"/>
      <c r="OGH83" s="66"/>
      <c r="OGI83" s="66"/>
      <c r="OGJ83" s="66"/>
      <c r="OGK83" s="66"/>
      <c r="OGL83" s="66"/>
      <c r="OGM83" s="66"/>
      <c r="OGN83" s="66"/>
      <c r="OGO83" s="66"/>
      <c r="OGP83" s="66"/>
      <c r="OGQ83" s="66"/>
      <c r="OGR83" s="66"/>
      <c r="OGS83" s="66"/>
      <c r="OGT83" s="66"/>
      <c r="OGU83" s="66"/>
      <c r="OGV83" s="66"/>
      <c r="OGW83" s="66"/>
      <c r="OGX83" s="66"/>
      <c r="OGY83" s="66"/>
      <c r="OGZ83" s="66"/>
      <c r="OHA83" s="66"/>
      <c r="OHB83" s="66"/>
      <c r="OHC83" s="66"/>
      <c r="OHD83" s="66"/>
      <c r="OHE83" s="66"/>
      <c r="OHF83" s="66"/>
      <c r="OHG83" s="66"/>
      <c r="OHH83" s="66"/>
      <c r="OHI83" s="66"/>
      <c r="OHJ83" s="66"/>
      <c r="OHK83" s="66"/>
      <c r="OHL83" s="66"/>
      <c r="OHM83" s="66"/>
      <c r="OHN83" s="66"/>
      <c r="OHO83" s="66"/>
      <c r="OHP83" s="66"/>
      <c r="OHQ83" s="66"/>
      <c r="OHR83" s="66"/>
      <c r="OHS83" s="66"/>
      <c r="OHT83" s="66"/>
      <c r="OHU83" s="66"/>
      <c r="OHV83" s="66"/>
      <c r="OHW83" s="66"/>
      <c r="OHX83" s="66"/>
      <c r="OHY83" s="66"/>
      <c r="OHZ83" s="66"/>
      <c r="OIA83" s="66"/>
      <c r="OIB83" s="66"/>
      <c r="OIC83" s="66"/>
      <c r="OID83" s="66"/>
      <c r="OIE83" s="66"/>
      <c r="OIF83" s="66"/>
      <c r="OIG83" s="66"/>
      <c r="OIH83" s="66"/>
      <c r="OII83" s="66"/>
      <c r="OIJ83" s="66"/>
      <c r="OIK83" s="66"/>
      <c r="OIL83" s="66"/>
      <c r="OIM83" s="66"/>
      <c r="OIN83" s="66"/>
      <c r="OIO83" s="66"/>
      <c r="OIP83" s="66"/>
      <c r="OIQ83" s="66"/>
      <c r="OIR83" s="66"/>
      <c r="OIS83" s="66"/>
      <c r="OIT83" s="66"/>
      <c r="OIU83" s="66"/>
      <c r="OIV83" s="66"/>
      <c r="OIW83" s="66"/>
      <c r="OIX83" s="66"/>
      <c r="OIY83" s="66"/>
      <c r="OIZ83" s="66"/>
      <c r="OJA83" s="66"/>
      <c r="OJB83" s="66"/>
      <c r="OJC83" s="66"/>
      <c r="OJD83" s="66"/>
      <c r="OJE83" s="66"/>
      <c r="OJF83" s="66"/>
      <c r="OJG83" s="66"/>
      <c r="OJH83" s="66"/>
      <c r="OJI83" s="66"/>
      <c r="OJJ83" s="66"/>
      <c r="OJK83" s="66"/>
      <c r="OJL83" s="66"/>
      <c r="OJM83" s="66"/>
      <c r="OJN83" s="66"/>
      <c r="OJO83" s="66"/>
      <c r="OJP83" s="66"/>
      <c r="OJQ83" s="66"/>
      <c r="OJR83" s="66"/>
      <c r="OJS83" s="66"/>
      <c r="OJT83" s="66"/>
      <c r="OJU83" s="66"/>
      <c r="OJV83" s="66"/>
      <c r="OJW83" s="66"/>
      <c r="OJX83" s="66"/>
      <c r="OJY83" s="66"/>
      <c r="OJZ83" s="66"/>
      <c r="OKA83" s="66"/>
      <c r="OKB83" s="66"/>
      <c r="OKC83" s="66"/>
      <c r="OKD83" s="66"/>
      <c r="OKE83" s="66"/>
      <c r="OKF83" s="66"/>
      <c r="OKG83" s="66"/>
      <c r="OKH83" s="66"/>
      <c r="OKI83" s="66"/>
      <c r="OKJ83" s="66"/>
      <c r="OKK83" s="66"/>
      <c r="OKL83" s="66"/>
      <c r="OKM83" s="66"/>
      <c r="OKN83" s="66"/>
      <c r="OKO83" s="66"/>
      <c r="OKP83" s="66"/>
      <c r="OKQ83" s="66"/>
      <c r="OKR83" s="66"/>
      <c r="OKS83" s="66"/>
      <c r="OKT83" s="66"/>
      <c r="OKU83" s="66"/>
      <c r="OKV83" s="66"/>
      <c r="OKW83" s="66"/>
      <c r="OKX83" s="66"/>
      <c r="OKY83" s="66"/>
      <c r="OKZ83" s="66"/>
      <c r="OLA83" s="66"/>
      <c r="OLB83" s="66"/>
      <c r="OLC83" s="66"/>
      <c r="OLD83" s="66"/>
      <c r="OLE83" s="66"/>
      <c r="OLF83" s="66"/>
      <c r="OLG83" s="66"/>
      <c r="OLH83" s="66"/>
      <c r="OLI83" s="66"/>
      <c r="OLJ83" s="66"/>
      <c r="OLK83" s="66"/>
      <c r="OLL83" s="66"/>
      <c r="OLM83" s="66"/>
      <c r="OLN83" s="66"/>
      <c r="OLO83" s="66"/>
      <c r="OLP83" s="66"/>
      <c r="OLQ83" s="66"/>
      <c r="OLR83" s="66"/>
      <c r="OLS83" s="66"/>
      <c r="OLT83" s="66"/>
      <c r="OLU83" s="66"/>
      <c r="OLV83" s="66"/>
      <c r="OLW83" s="66"/>
      <c r="OLX83" s="66"/>
      <c r="OLY83" s="66"/>
      <c r="OLZ83" s="66"/>
      <c r="OMA83" s="66"/>
      <c r="OMB83" s="66"/>
      <c r="OMC83" s="66"/>
      <c r="OMD83" s="66"/>
      <c r="OME83" s="66"/>
      <c r="OMF83" s="66"/>
      <c r="OMG83" s="66"/>
      <c r="OMH83" s="66"/>
      <c r="OMI83" s="66"/>
      <c r="OMJ83" s="66"/>
      <c r="OMK83" s="66"/>
      <c r="OML83" s="66"/>
      <c r="OMM83" s="66"/>
      <c r="OMN83" s="66"/>
      <c r="OMO83" s="66"/>
      <c r="OMP83" s="66"/>
      <c r="OMQ83" s="66"/>
      <c r="OMR83" s="66"/>
      <c r="OMS83" s="66"/>
      <c r="OMT83" s="66"/>
      <c r="OMU83" s="66"/>
      <c r="OMV83" s="66"/>
      <c r="OMW83" s="66"/>
      <c r="OMX83" s="66"/>
      <c r="OMY83" s="66"/>
      <c r="OMZ83" s="66"/>
      <c r="ONA83" s="66"/>
      <c r="ONB83" s="66"/>
      <c r="ONC83" s="66"/>
      <c r="OND83" s="66"/>
      <c r="ONE83" s="66"/>
      <c r="ONF83" s="66"/>
      <c r="ONG83" s="66"/>
      <c r="ONH83" s="66"/>
      <c r="ONI83" s="66"/>
      <c r="ONJ83" s="66"/>
      <c r="ONK83" s="66"/>
      <c r="ONL83" s="66"/>
      <c r="ONM83" s="66"/>
      <c r="ONN83" s="66"/>
      <c r="ONO83" s="66"/>
      <c r="ONP83" s="66"/>
      <c r="ONQ83" s="66"/>
      <c r="ONR83" s="66"/>
      <c r="ONS83" s="66"/>
      <c r="ONT83" s="66"/>
      <c r="ONU83" s="66"/>
      <c r="ONV83" s="66"/>
      <c r="ONW83" s="66"/>
      <c r="ONX83" s="66"/>
      <c r="ONY83" s="66"/>
      <c r="ONZ83" s="66"/>
      <c r="OOA83" s="66"/>
      <c r="OOB83" s="66"/>
      <c r="OOC83" s="66"/>
      <c r="OOD83" s="66"/>
      <c r="OOE83" s="66"/>
      <c r="OOF83" s="66"/>
      <c r="OOG83" s="66"/>
      <c r="OOH83" s="66"/>
      <c r="OOI83" s="66"/>
      <c r="OOJ83" s="66"/>
      <c r="OOK83" s="66"/>
      <c r="OOL83" s="66"/>
      <c r="OOM83" s="66"/>
      <c r="OON83" s="66"/>
      <c r="OOO83" s="66"/>
      <c r="OOP83" s="66"/>
      <c r="OOQ83" s="66"/>
      <c r="OOR83" s="66"/>
      <c r="OOS83" s="66"/>
      <c r="OOT83" s="66"/>
      <c r="OOU83" s="66"/>
      <c r="OOV83" s="66"/>
      <c r="OOW83" s="66"/>
      <c r="OOX83" s="66"/>
      <c r="OOY83" s="66"/>
      <c r="OOZ83" s="66"/>
      <c r="OPA83" s="66"/>
      <c r="OPB83" s="66"/>
      <c r="OPC83" s="66"/>
      <c r="OPD83" s="66"/>
      <c r="OPE83" s="66"/>
      <c r="OPF83" s="66"/>
      <c r="OPG83" s="66"/>
      <c r="OPH83" s="66"/>
      <c r="OPI83" s="66"/>
      <c r="OPJ83" s="66"/>
      <c r="OPK83" s="66"/>
      <c r="OPL83" s="66"/>
      <c r="OPM83" s="66"/>
      <c r="OPN83" s="66"/>
      <c r="OPO83" s="66"/>
      <c r="OPP83" s="66"/>
      <c r="OPQ83" s="66"/>
      <c r="OPR83" s="66"/>
      <c r="OPS83" s="66"/>
      <c r="OPT83" s="66"/>
      <c r="OPU83" s="66"/>
      <c r="OPV83" s="66"/>
      <c r="OPW83" s="66"/>
      <c r="OPX83" s="66"/>
      <c r="OPY83" s="66"/>
      <c r="OPZ83" s="66"/>
      <c r="OQA83" s="66"/>
      <c r="OQB83" s="66"/>
      <c r="OQC83" s="66"/>
      <c r="OQD83" s="66"/>
      <c r="OQE83" s="66"/>
      <c r="OQF83" s="66"/>
      <c r="OQG83" s="66"/>
      <c r="OQH83" s="66"/>
      <c r="OQI83" s="66"/>
      <c r="OQJ83" s="66"/>
      <c r="OQK83" s="66"/>
      <c r="OQL83" s="66"/>
      <c r="OQM83" s="66"/>
      <c r="OQN83" s="66"/>
      <c r="OQO83" s="66"/>
      <c r="OQP83" s="66"/>
      <c r="OQQ83" s="66"/>
      <c r="OQR83" s="66"/>
      <c r="OQS83" s="66"/>
      <c r="OQT83" s="66"/>
      <c r="OQU83" s="66"/>
      <c r="OQV83" s="66"/>
      <c r="OQW83" s="66"/>
      <c r="OQX83" s="66"/>
      <c r="OQY83" s="66"/>
      <c r="OQZ83" s="66"/>
      <c r="ORA83" s="66"/>
      <c r="ORB83" s="66"/>
      <c r="ORC83" s="66"/>
      <c r="ORD83" s="66"/>
      <c r="ORE83" s="66"/>
      <c r="ORF83" s="66"/>
      <c r="ORG83" s="66"/>
      <c r="ORH83" s="66"/>
      <c r="ORI83" s="66"/>
      <c r="ORJ83" s="66"/>
      <c r="ORK83" s="66"/>
      <c r="ORL83" s="66"/>
      <c r="ORM83" s="66"/>
      <c r="ORN83" s="66"/>
      <c r="ORO83" s="66"/>
      <c r="ORP83" s="66"/>
      <c r="ORQ83" s="66"/>
      <c r="ORR83" s="66"/>
      <c r="ORS83" s="66"/>
      <c r="ORT83" s="66"/>
      <c r="ORU83" s="66"/>
      <c r="ORV83" s="66"/>
      <c r="ORW83" s="66"/>
      <c r="ORX83" s="66"/>
      <c r="ORY83" s="66"/>
      <c r="ORZ83" s="66"/>
      <c r="OSA83" s="66"/>
      <c r="OSB83" s="66"/>
      <c r="OSC83" s="66"/>
      <c r="OSD83" s="66"/>
      <c r="OSE83" s="66"/>
      <c r="OSF83" s="66"/>
      <c r="OSG83" s="66"/>
      <c r="OSH83" s="66"/>
      <c r="OSI83" s="66"/>
      <c r="OSJ83" s="66"/>
      <c r="OSK83" s="66"/>
      <c r="OSL83" s="66"/>
      <c r="OSM83" s="66"/>
      <c r="OSN83" s="66"/>
      <c r="OSO83" s="66"/>
      <c r="OSP83" s="66"/>
      <c r="OSQ83" s="66"/>
      <c r="OSR83" s="66"/>
      <c r="OSS83" s="66"/>
      <c r="OST83" s="66"/>
      <c r="OSU83" s="66"/>
      <c r="OSV83" s="66"/>
      <c r="OSW83" s="66"/>
      <c r="OSX83" s="66"/>
      <c r="OSY83" s="66"/>
      <c r="OSZ83" s="66"/>
      <c r="OTA83" s="66"/>
      <c r="OTB83" s="66"/>
      <c r="OTC83" s="66"/>
      <c r="OTD83" s="66"/>
      <c r="OTE83" s="66"/>
      <c r="OTF83" s="66"/>
      <c r="OTG83" s="66"/>
      <c r="OTH83" s="66"/>
      <c r="OTI83" s="66"/>
      <c r="OTJ83" s="66"/>
      <c r="OTK83" s="66"/>
      <c r="OTL83" s="66"/>
      <c r="OTM83" s="66"/>
      <c r="OTN83" s="66"/>
      <c r="OTO83" s="66"/>
      <c r="OTP83" s="66"/>
      <c r="OTQ83" s="66"/>
      <c r="OTR83" s="66"/>
      <c r="OTS83" s="66"/>
      <c r="OTT83" s="66"/>
      <c r="OTU83" s="66"/>
      <c r="OTV83" s="66"/>
      <c r="OTW83" s="66"/>
      <c r="OTX83" s="66"/>
      <c r="OTY83" s="66"/>
      <c r="OTZ83" s="66"/>
      <c r="OUA83" s="66"/>
      <c r="OUB83" s="66"/>
      <c r="OUC83" s="66"/>
      <c r="OUD83" s="66"/>
      <c r="OUE83" s="66"/>
      <c r="OUF83" s="66"/>
      <c r="OUG83" s="66"/>
      <c r="OUH83" s="66"/>
      <c r="OUI83" s="66"/>
      <c r="OUJ83" s="66"/>
      <c r="OUK83" s="66"/>
      <c r="OUL83" s="66"/>
      <c r="OUM83" s="66"/>
      <c r="OUN83" s="66"/>
      <c r="OUO83" s="66"/>
      <c r="OUP83" s="66"/>
      <c r="OUQ83" s="66"/>
      <c r="OUR83" s="66"/>
      <c r="OUS83" s="66"/>
      <c r="OUT83" s="66"/>
      <c r="OUU83" s="66"/>
      <c r="OUV83" s="66"/>
      <c r="OUW83" s="66"/>
      <c r="OUX83" s="66"/>
      <c r="OUY83" s="66"/>
      <c r="OUZ83" s="66"/>
      <c r="OVA83" s="66"/>
      <c r="OVB83" s="66"/>
      <c r="OVC83" s="66"/>
      <c r="OVD83" s="66"/>
      <c r="OVE83" s="66"/>
      <c r="OVF83" s="66"/>
      <c r="OVG83" s="66"/>
      <c r="OVH83" s="66"/>
      <c r="OVI83" s="66"/>
      <c r="OVJ83" s="66"/>
      <c r="OVK83" s="66"/>
      <c r="OVL83" s="66"/>
      <c r="OVM83" s="66"/>
      <c r="OVN83" s="66"/>
      <c r="OVO83" s="66"/>
      <c r="OVP83" s="66"/>
      <c r="OVQ83" s="66"/>
      <c r="OVR83" s="66"/>
      <c r="OVS83" s="66"/>
      <c r="OVT83" s="66"/>
      <c r="OVU83" s="66"/>
      <c r="OVV83" s="66"/>
      <c r="OVW83" s="66"/>
      <c r="OVX83" s="66"/>
      <c r="OVY83" s="66"/>
      <c r="OVZ83" s="66"/>
      <c r="OWA83" s="66"/>
      <c r="OWB83" s="66"/>
      <c r="OWC83" s="66"/>
      <c r="OWD83" s="66"/>
      <c r="OWE83" s="66"/>
      <c r="OWF83" s="66"/>
      <c r="OWG83" s="66"/>
      <c r="OWH83" s="66"/>
      <c r="OWI83" s="66"/>
      <c r="OWJ83" s="66"/>
      <c r="OWK83" s="66"/>
      <c r="OWL83" s="66"/>
      <c r="OWM83" s="66"/>
      <c r="OWN83" s="66"/>
      <c r="OWO83" s="66"/>
      <c r="OWP83" s="66"/>
      <c r="OWQ83" s="66"/>
      <c r="OWR83" s="66"/>
      <c r="OWS83" s="66"/>
      <c r="OWT83" s="66"/>
      <c r="OWU83" s="66"/>
      <c r="OWV83" s="66"/>
      <c r="OWW83" s="66"/>
      <c r="OWX83" s="66"/>
      <c r="OWY83" s="66"/>
      <c r="OWZ83" s="66"/>
      <c r="OXA83" s="66"/>
      <c r="OXB83" s="66"/>
      <c r="OXC83" s="66"/>
      <c r="OXD83" s="66"/>
      <c r="OXE83" s="66"/>
      <c r="OXF83" s="66"/>
      <c r="OXG83" s="66"/>
      <c r="OXH83" s="66"/>
      <c r="OXI83" s="66"/>
      <c r="OXJ83" s="66"/>
      <c r="OXK83" s="66"/>
      <c r="OXL83" s="66"/>
      <c r="OXM83" s="66"/>
      <c r="OXN83" s="66"/>
      <c r="OXO83" s="66"/>
      <c r="OXP83" s="66"/>
      <c r="OXQ83" s="66"/>
      <c r="OXR83" s="66"/>
      <c r="OXS83" s="66"/>
      <c r="OXT83" s="66"/>
      <c r="OXU83" s="66"/>
      <c r="OXV83" s="66"/>
      <c r="OXW83" s="66"/>
      <c r="OXX83" s="66"/>
      <c r="OXY83" s="66"/>
      <c r="OXZ83" s="66"/>
      <c r="OYA83" s="66"/>
      <c r="OYB83" s="66"/>
      <c r="OYC83" s="66"/>
      <c r="OYD83" s="66"/>
      <c r="OYE83" s="66"/>
      <c r="OYF83" s="66"/>
      <c r="OYG83" s="66"/>
      <c r="OYH83" s="66"/>
      <c r="OYI83" s="66"/>
      <c r="OYJ83" s="66"/>
      <c r="OYK83" s="66"/>
      <c r="OYL83" s="66"/>
      <c r="OYM83" s="66"/>
      <c r="OYN83" s="66"/>
      <c r="OYO83" s="66"/>
      <c r="OYP83" s="66"/>
      <c r="OYQ83" s="66"/>
      <c r="OYR83" s="66"/>
      <c r="OYS83" s="66"/>
      <c r="OYT83" s="66"/>
      <c r="OYU83" s="66"/>
      <c r="OYV83" s="66"/>
      <c r="OYW83" s="66"/>
      <c r="OYX83" s="66"/>
      <c r="OYY83" s="66"/>
      <c r="OYZ83" s="66"/>
      <c r="OZA83" s="66"/>
      <c r="OZB83" s="66"/>
      <c r="OZC83" s="66"/>
      <c r="OZD83" s="66"/>
      <c r="OZE83" s="66"/>
      <c r="OZF83" s="66"/>
      <c r="OZG83" s="66"/>
      <c r="OZH83" s="66"/>
      <c r="OZI83" s="66"/>
      <c r="OZJ83" s="66"/>
      <c r="OZK83" s="66"/>
      <c r="OZL83" s="66"/>
      <c r="OZM83" s="66"/>
      <c r="OZN83" s="66"/>
      <c r="OZO83" s="66"/>
      <c r="OZP83" s="66"/>
      <c r="OZQ83" s="66"/>
      <c r="OZR83" s="66"/>
      <c r="OZS83" s="66"/>
      <c r="OZT83" s="66"/>
      <c r="OZU83" s="66"/>
      <c r="OZV83" s="66"/>
      <c r="OZW83" s="66"/>
      <c r="OZX83" s="66"/>
      <c r="OZY83" s="66"/>
      <c r="OZZ83" s="66"/>
      <c r="PAA83" s="66"/>
      <c r="PAB83" s="66"/>
      <c r="PAC83" s="66"/>
      <c r="PAD83" s="66"/>
      <c r="PAE83" s="66"/>
      <c r="PAF83" s="66"/>
      <c r="PAG83" s="66"/>
      <c r="PAH83" s="66"/>
      <c r="PAI83" s="66"/>
      <c r="PAJ83" s="66"/>
      <c r="PAK83" s="66"/>
      <c r="PAL83" s="66"/>
      <c r="PAM83" s="66"/>
      <c r="PAN83" s="66"/>
      <c r="PAO83" s="66"/>
      <c r="PAP83" s="66"/>
      <c r="PAQ83" s="66"/>
      <c r="PAR83" s="66"/>
      <c r="PAS83" s="66"/>
      <c r="PAT83" s="66"/>
      <c r="PAU83" s="66"/>
      <c r="PAV83" s="66"/>
      <c r="PAW83" s="66"/>
      <c r="PAX83" s="66"/>
      <c r="PAY83" s="66"/>
      <c r="PAZ83" s="66"/>
      <c r="PBA83" s="66"/>
      <c r="PBB83" s="66"/>
      <c r="PBC83" s="66"/>
      <c r="PBD83" s="66"/>
      <c r="PBE83" s="66"/>
      <c r="PBF83" s="66"/>
      <c r="PBG83" s="66"/>
      <c r="PBH83" s="66"/>
      <c r="PBI83" s="66"/>
      <c r="PBJ83" s="66"/>
      <c r="PBK83" s="66"/>
      <c r="PBL83" s="66"/>
      <c r="PBM83" s="66"/>
      <c r="PBN83" s="66"/>
      <c r="PBO83" s="66"/>
      <c r="PBP83" s="66"/>
      <c r="PBQ83" s="66"/>
      <c r="PBR83" s="66"/>
      <c r="PBS83" s="66"/>
      <c r="PBT83" s="66"/>
      <c r="PBU83" s="66"/>
      <c r="PBV83" s="66"/>
      <c r="PBW83" s="66"/>
      <c r="PBX83" s="66"/>
      <c r="PBY83" s="66"/>
      <c r="PBZ83" s="66"/>
      <c r="PCA83" s="66"/>
      <c r="PCB83" s="66"/>
      <c r="PCC83" s="66"/>
      <c r="PCD83" s="66"/>
      <c r="PCE83" s="66"/>
      <c r="PCF83" s="66"/>
      <c r="PCG83" s="66"/>
      <c r="PCH83" s="66"/>
      <c r="PCI83" s="66"/>
      <c r="PCJ83" s="66"/>
      <c r="PCK83" s="66"/>
      <c r="PCL83" s="66"/>
      <c r="PCM83" s="66"/>
      <c r="PCN83" s="66"/>
      <c r="PCO83" s="66"/>
      <c r="PCP83" s="66"/>
      <c r="PCQ83" s="66"/>
      <c r="PCR83" s="66"/>
      <c r="PCS83" s="66"/>
      <c r="PCT83" s="66"/>
      <c r="PCU83" s="66"/>
      <c r="PCV83" s="66"/>
      <c r="PCW83" s="66"/>
      <c r="PCX83" s="66"/>
      <c r="PCY83" s="66"/>
      <c r="PCZ83" s="66"/>
      <c r="PDA83" s="66"/>
      <c r="PDB83" s="66"/>
      <c r="PDC83" s="66"/>
      <c r="PDD83" s="66"/>
      <c r="PDE83" s="66"/>
      <c r="PDF83" s="66"/>
      <c r="PDG83" s="66"/>
      <c r="PDH83" s="66"/>
      <c r="PDI83" s="66"/>
      <c r="PDJ83" s="66"/>
      <c r="PDK83" s="66"/>
      <c r="PDL83" s="66"/>
      <c r="PDM83" s="66"/>
      <c r="PDN83" s="66"/>
      <c r="PDO83" s="66"/>
      <c r="PDP83" s="66"/>
      <c r="PDQ83" s="66"/>
      <c r="PDR83" s="66"/>
      <c r="PDS83" s="66"/>
      <c r="PDT83" s="66"/>
      <c r="PDU83" s="66"/>
      <c r="PDV83" s="66"/>
      <c r="PDW83" s="66"/>
      <c r="PDX83" s="66"/>
      <c r="PDY83" s="66"/>
      <c r="PDZ83" s="66"/>
      <c r="PEA83" s="66"/>
      <c r="PEB83" s="66"/>
      <c r="PEC83" s="66"/>
      <c r="PED83" s="66"/>
      <c r="PEE83" s="66"/>
      <c r="PEF83" s="66"/>
      <c r="PEG83" s="66"/>
      <c r="PEH83" s="66"/>
      <c r="PEI83" s="66"/>
      <c r="PEJ83" s="66"/>
      <c r="PEK83" s="66"/>
      <c r="PEL83" s="66"/>
      <c r="PEM83" s="66"/>
      <c r="PEN83" s="66"/>
      <c r="PEO83" s="66"/>
      <c r="PEP83" s="66"/>
      <c r="PEQ83" s="66"/>
      <c r="PER83" s="66"/>
      <c r="PES83" s="66"/>
      <c r="PET83" s="66"/>
      <c r="PEU83" s="66"/>
      <c r="PEV83" s="66"/>
      <c r="PEW83" s="66"/>
      <c r="PEX83" s="66"/>
      <c r="PEY83" s="66"/>
      <c r="PEZ83" s="66"/>
      <c r="PFA83" s="66"/>
      <c r="PFB83" s="66"/>
      <c r="PFC83" s="66"/>
      <c r="PFD83" s="66"/>
      <c r="PFE83" s="66"/>
      <c r="PFF83" s="66"/>
      <c r="PFG83" s="66"/>
      <c r="PFH83" s="66"/>
      <c r="PFI83" s="66"/>
      <c r="PFJ83" s="66"/>
      <c r="PFK83" s="66"/>
      <c r="PFL83" s="66"/>
      <c r="PFM83" s="66"/>
      <c r="PFN83" s="66"/>
      <c r="PFO83" s="66"/>
      <c r="PFP83" s="66"/>
      <c r="PFQ83" s="66"/>
      <c r="PFR83" s="66"/>
      <c r="PFS83" s="66"/>
      <c r="PFT83" s="66"/>
      <c r="PFU83" s="66"/>
      <c r="PFV83" s="66"/>
      <c r="PFW83" s="66"/>
      <c r="PFX83" s="66"/>
      <c r="PFY83" s="66"/>
      <c r="PFZ83" s="66"/>
      <c r="PGA83" s="66"/>
      <c r="PGB83" s="66"/>
      <c r="PGC83" s="66"/>
      <c r="PGD83" s="66"/>
      <c r="PGE83" s="66"/>
      <c r="PGF83" s="66"/>
      <c r="PGG83" s="66"/>
      <c r="PGH83" s="66"/>
      <c r="PGI83" s="66"/>
      <c r="PGJ83" s="66"/>
      <c r="PGK83" s="66"/>
      <c r="PGL83" s="66"/>
      <c r="PGM83" s="66"/>
      <c r="PGN83" s="66"/>
      <c r="PGO83" s="66"/>
      <c r="PGP83" s="66"/>
      <c r="PGQ83" s="66"/>
      <c r="PGR83" s="66"/>
      <c r="PGS83" s="66"/>
      <c r="PGT83" s="66"/>
      <c r="PGU83" s="66"/>
      <c r="PGV83" s="66"/>
      <c r="PGW83" s="66"/>
      <c r="PGX83" s="66"/>
      <c r="PGY83" s="66"/>
      <c r="PGZ83" s="66"/>
      <c r="PHA83" s="66"/>
      <c r="PHB83" s="66"/>
      <c r="PHC83" s="66"/>
      <c r="PHD83" s="66"/>
      <c r="PHE83" s="66"/>
      <c r="PHF83" s="66"/>
      <c r="PHG83" s="66"/>
      <c r="PHH83" s="66"/>
      <c r="PHI83" s="66"/>
      <c r="PHJ83" s="66"/>
      <c r="PHK83" s="66"/>
      <c r="PHL83" s="66"/>
      <c r="PHM83" s="66"/>
      <c r="PHN83" s="66"/>
      <c r="PHO83" s="66"/>
      <c r="PHP83" s="66"/>
      <c r="PHQ83" s="66"/>
      <c r="PHR83" s="66"/>
      <c r="PHS83" s="66"/>
      <c r="PHT83" s="66"/>
      <c r="PHU83" s="66"/>
      <c r="PHV83" s="66"/>
      <c r="PHW83" s="66"/>
      <c r="PHX83" s="66"/>
      <c r="PHY83" s="66"/>
      <c r="PHZ83" s="66"/>
      <c r="PIA83" s="66"/>
      <c r="PIB83" s="66"/>
      <c r="PIC83" s="66"/>
      <c r="PID83" s="66"/>
      <c r="PIE83" s="66"/>
      <c r="PIF83" s="66"/>
      <c r="PIG83" s="66"/>
      <c r="PIH83" s="66"/>
      <c r="PII83" s="66"/>
      <c r="PIJ83" s="66"/>
      <c r="PIK83" s="66"/>
      <c r="PIL83" s="66"/>
      <c r="PIM83" s="66"/>
      <c r="PIN83" s="66"/>
      <c r="PIO83" s="66"/>
      <c r="PIP83" s="66"/>
      <c r="PIQ83" s="66"/>
      <c r="PIR83" s="66"/>
      <c r="PIS83" s="66"/>
      <c r="PIT83" s="66"/>
      <c r="PIU83" s="66"/>
      <c r="PIV83" s="66"/>
      <c r="PIW83" s="66"/>
      <c r="PIX83" s="66"/>
      <c r="PIY83" s="66"/>
      <c r="PIZ83" s="66"/>
      <c r="PJA83" s="66"/>
      <c r="PJB83" s="66"/>
      <c r="PJC83" s="66"/>
      <c r="PJD83" s="66"/>
      <c r="PJE83" s="66"/>
      <c r="PJF83" s="66"/>
      <c r="PJG83" s="66"/>
      <c r="PJH83" s="66"/>
      <c r="PJI83" s="66"/>
      <c r="PJJ83" s="66"/>
      <c r="PJK83" s="66"/>
      <c r="PJL83" s="66"/>
      <c r="PJM83" s="66"/>
      <c r="PJN83" s="66"/>
      <c r="PJO83" s="66"/>
      <c r="PJP83" s="66"/>
      <c r="PJQ83" s="66"/>
      <c r="PJR83" s="66"/>
      <c r="PJS83" s="66"/>
      <c r="PJT83" s="66"/>
      <c r="PJU83" s="66"/>
      <c r="PJV83" s="66"/>
      <c r="PJW83" s="66"/>
      <c r="PJX83" s="66"/>
      <c r="PJY83" s="66"/>
      <c r="PJZ83" s="66"/>
      <c r="PKA83" s="66"/>
      <c r="PKB83" s="66"/>
      <c r="PKC83" s="66"/>
      <c r="PKD83" s="66"/>
      <c r="PKE83" s="66"/>
      <c r="PKF83" s="66"/>
      <c r="PKG83" s="66"/>
      <c r="PKH83" s="66"/>
      <c r="PKI83" s="66"/>
      <c r="PKJ83" s="66"/>
      <c r="PKK83" s="66"/>
      <c r="PKL83" s="66"/>
      <c r="PKM83" s="66"/>
      <c r="PKN83" s="66"/>
      <c r="PKO83" s="66"/>
      <c r="PKP83" s="66"/>
      <c r="PKQ83" s="66"/>
      <c r="PKR83" s="66"/>
      <c r="PKS83" s="66"/>
      <c r="PKT83" s="66"/>
      <c r="PKU83" s="66"/>
      <c r="PKV83" s="66"/>
      <c r="PKW83" s="66"/>
      <c r="PKX83" s="66"/>
      <c r="PKY83" s="66"/>
      <c r="PKZ83" s="66"/>
      <c r="PLA83" s="66"/>
      <c r="PLB83" s="66"/>
      <c r="PLC83" s="66"/>
      <c r="PLD83" s="66"/>
      <c r="PLE83" s="66"/>
      <c r="PLF83" s="66"/>
      <c r="PLG83" s="66"/>
      <c r="PLH83" s="66"/>
      <c r="PLI83" s="66"/>
      <c r="PLJ83" s="66"/>
      <c r="PLK83" s="66"/>
      <c r="PLL83" s="66"/>
      <c r="PLM83" s="66"/>
      <c r="PLN83" s="66"/>
      <c r="PLO83" s="66"/>
      <c r="PLP83" s="66"/>
      <c r="PLQ83" s="66"/>
      <c r="PLR83" s="66"/>
      <c r="PLS83" s="66"/>
      <c r="PLT83" s="66"/>
      <c r="PLU83" s="66"/>
      <c r="PLV83" s="66"/>
      <c r="PLW83" s="66"/>
      <c r="PLX83" s="66"/>
      <c r="PLY83" s="66"/>
      <c r="PLZ83" s="66"/>
      <c r="PMA83" s="66"/>
      <c r="PMB83" s="66"/>
      <c r="PMC83" s="66"/>
      <c r="PMD83" s="66"/>
      <c r="PME83" s="66"/>
      <c r="PMF83" s="66"/>
      <c r="PMG83" s="66"/>
      <c r="PMH83" s="66"/>
      <c r="PMI83" s="66"/>
      <c r="PMJ83" s="66"/>
      <c r="PMK83" s="66"/>
      <c r="PML83" s="66"/>
      <c r="PMM83" s="66"/>
      <c r="PMN83" s="66"/>
      <c r="PMO83" s="66"/>
      <c r="PMP83" s="66"/>
      <c r="PMQ83" s="66"/>
      <c r="PMR83" s="66"/>
      <c r="PMS83" s="66"/>
      <c r="PMT83" s="66"/>
      <c r="PMU83" s="66"/>
      <c r="PMV83" s="66"/>
      <c r="PMW83" s="66"/>
      <c r="PMX83" s="66"/>
      <c r="PMY83" s="66"/>
      <c r="PMZ83" s="66"/>
      <c r="PNA83" s="66"/>
      <c r="PNB83" s="66"/>
      <c r="PNC83" s="66"/>
      <c r="PND83" s="66"/>
      <c r="PNE83" s="66"/>
      <c r="PNF83" s="66"/>
      <c r="PNG83" s="66"/>
      <c r="PNH83" s="66"/>
      <c r="PNI83" s="66"/>
      <c r="PNJ83" s="66"/>
      <c r="PNK83" s="66"/>
      <c r="PNL83" s="66"/>
      <c r="PNM83" s="66"/>
      <c r="PNN83" s="66"/>
      <c r="PNO83" s="66"/>
      <c r="PNP83" s="66"/>
      <c r="PNQ83" s="66"/>
      <c r="PNR83" s="66"/>
      <c r="PNS83" s="66"/>
      <c r="PNT83" s="66"/>
      <c r="PNU83" s="66"/>
      <c r="PNV83" s="66"/>
      <c r="PNW83" s="66"/>
      <c r="PNX83" s="66"/>
      <c r="PNY83" s="66"/>
      <c r="PNZ83" s="66"/>
      <c r="POA83" s="66"/>
      <c r="POB83" s="66"/>
      <c r="POC83" s="66"/>
      <c r="POD83" s="66"/>
      <c r="POE83" s="66"/>
      <c r="POF83" s="66"/>
      <c r="POG83" s="66"/>
      <c r="POH83" s="66"/>
      <c r="POI83" s="66"/>
      <c r="POJ83" s="66"/>
      <c r="POK83" s="66"/>
      <c r="POL83" s="66"/>
      <c r="POM83" s="66"/>
      <c r="PON83" s="66"/>
      <c r="POO83" s="66"/>
      <c r="POP83" s="66"/>
      <c r="POQ83" s="66"/>
      <c r="POR83" s="66"/>
      <c r="POS83" s="66"/>
      <c r="POT83" s="66"/>
      <c r="POU83" s="66"/>
      <c r="POV83" s="66"/>
      <c r="POW83" s="66"/>
      <c r="POX83" s="66"/>
      <c r="POY83" s="66"/>
      <c r="POZ83" s="66"/>
      <c r="PPA83" s="66"/>
      <c r="PPB83" s="66"/>
      <c r="PPC83" s="66"/>
      <c r="PPD83" s="66"/>
      <c r="PPE83" s="66"/>
      <c r="PPF83" s="66"/>
      <c r="PPG83" s="66"/>
      <c r="PPH83" s="66"/>
      <c r="PPI83" s="66"/>
      <c r="PPJ83" s="66"/>
      <c r="PPK83" s="66"/>
      <c r="PPL83" s="66"/>
      <c r="PPM83" s="66"/>
      <c r="PPN83" s="66"/>
      <c r="PPO83" s="66"/>
      <c r="PPP83" s="66"/>
      <c r="PPQ83" s="66"/>
      <c r="PPR83" s="66"/>
      <c r="PPS83" s="66"/>
      <c r="PPT83" s="66"/>
      <c r="PPU83" s="66"/>
      <c r="PPV83" s="66"/>
      <c r="PPW83" s="66"/>
      <c r="PPX83" s="66"/>
      <c r="PPY83" s="66"/>
      <c r="PPZ83" s="66"/>
      <c r="PQA83" s="66"/>
      <c r="PQB83" s="66"/>
      <c r="PQC83" s="66"/>
      <c r="PQD83" s="66"/>
      <c r="PQE83" s="66"/>
      <c r="PQF83" s="66"/>
      <c r="PQG83" s="66"/>
      <c r="PQH83" s="66"/>
      <c r="PQI83" s="66"/>
      <c r="PQJ83" s="66"/>
      <c r="PQK83" s="66"/>
      <c r="PQL83" s="66"/>
      <c r="PQM83" s="66"/>
      <c r="PQN83" s="66"/>
      <c r="PQO83" s="66"/>
      <c r="PQP83" s="66"/>
      <c r="PQQ83" s="66"/>
      <c r="PQR83" s="66"/>
      <c r="PQS83" s="66"/>
      <c r="PQT83" s="66"/>
      <c r="PQU83" s="66"/>
      <c r="PQV83" s="66"/>
      <c r="PQW83" s="66"/>
      <c r="PQX83" s="66"/>
      <c r="PQY83" s="66"/>
      <c r="PQZ83" s="66"/>
      <c r="PRA83" s="66"/>
      <c r="PRB83" s="66"/>
      <c r="PRC83" s="66"/>
      <c r="PRD83" s="66"/>
      <c r="PRE83" s="66"/>
      <c r="PRF83" s="66"/>
      <c r="PRG83" s="66"/>
      <c r="PRH83" s="66"/>
      <c r="PRI83" s="66"/>
      <c r="PRJ83" s="66"/>
      <c r="PRK83" s="66"/>
      <c r="PRL83" s="66"/>
      <c r="PRM83" s="66"/>
      <c r="PRN83" s="66"/>
      <c r="PRO83" s="66"/>
      <c r="PRP83" s="66"/>
      <c r="PRQ83" s="66"/>
      <c r="PRR83" s="66"/>
      <c r="PRS83" s="66"/>
      <c r="PRT83" s="66"/>
      <c r="PRU83" s="66"/>
      <c r="PRV83" s="66"/>
      <c r="PRW83" s="66"/>
      <c r="PRX83" s="66"/>
      <c r="PRY83" s="66"/>
      <c r="PRZ83" s="66"/>
      <c r="PSA83" s="66"/>
      <c r="PSB83" s="66"/>
      <c r="PSC83" s="66"/>
      <c r="PSD83" s="66"/>
      <c r="PSE83" s="66"/>
      <c r="PSF83" s="66"/>
      <c r="PSG83" s="66"/>
      <c r="PSH83" s="66"/>
      <c r="PSI83" s="66"/>
      <c r="PSJ83" s="66"/>
      <c r="PSK83" s="66"/>
      <c r="PSL83" s="66"/>
      <c r="PSM83" s="66"/>
      <c r="PSN83" s="66"/>
      <c r="PSO83" s="66"/>
      <c r="PSP83" s="66"/>
      <c r="PSQ83" s="66"/>
      <c r="PSR83" s="66"/>
      <c r="PSS83" s="66"/>
      <c r="PST83" s="66"/>
      <c r="PSU83" s="66"/>
      <c r="PSV83" s="66"/>
      <c r="PSW83" s="66"/>
      <c r="PSX83" s="66"/>
      <c r="PSY83" s="66"/>
      <c r="PSZ83" s="66"/>
      <c r="PTA83" s="66"/>
      <c r="PTB83" s="66"/>
      <c r="PTC83" s="66"/>
      <c r="PTD83" s="66"/>
      <c r="PTE83" s="66"/>
      <c r="PTF83" s="66"/>
      <c r="PTG83" s="66"/>
      <c r="PTH83" s="66"/>
      <c r="PTI83" s="66"/>
      <c r="PTJ83" s="66"/>
      <c r="PTK83" s="66"/>
      <c r="PTL83" s="66"/>
      <c r="PTM83" s="66"/>
      <c r="PTN83" s="66"/>
      <c r="PTO83" s="66"/>
      <c r="PTP83" s="66"/>
      <c r="PTQ83" s="66"/>
      <c r="PTR83" s="66"/>
      <c r="PTS83" s="66"/>
      <c r="PTT83" s="66"/>
      <c r="PTU83" s="66"/>
      <c r="PTV83" s="66"/>
      <c r="PTW83" s="66"/>
      <c r="PTX83" s="66"/>
      <c r="PTY83" s="66"/>
      <c r="PTZ83" s="66"/>
      <c r="PUA83" s="66"/>
      <c r="PUB83" s="66"/>
      <c r="PUC83" s="66"/>
      <c r="PUD83" s="66"/>
      <c r="PUE83" s="66"/>
      <c r="PUF83" s="66"/>
      <c r="PUG83" s="66"/>
      <c r="PUH83" s="66"/>
      <c r="PUI83" s="66"/>
      <c r="PUJ83" s="66"/>
      <c r="PUK83" s="66"/>
      <c r="PUL83" s="66"/>
      <c r="PUM83" s="66"/>
      <c r="PUN83" s="66"/>
      <c r="PUO83" s="66"/>
      <c r="PUP83" s="66"/>
      <c r="PUQ83" s="66"/>
      <c r="PUR83" s="66"/>
      <c r="PUS83" s="66"/>
      <c r="PUT83" s="66"/>
      <c r="PUU83" s="66"/>
      <c r="PUV83" s="66"/>
      <c r="PUW83" s="66"/>
      <c r="PUX83" s="66"/>
      <c r="PUY83" s="66"/>
      <c r="PUZ83" s="66"/>
      <c r="PVA83" s="66"/>
      <c r="PVB83" s="66"/>
      <c r="PVC83" s="66"/>
      <c r="PVD83" s="66"/>
      <c r="PVE83" s="66"/>
      <c r="PVF83" s="66"/>
      <c r="PVG83" s="66"/>
      <c r="PVH83" s="66"/>
      <c r="PVI83" s="66"/>
      <c r="PVJ83" s="66"/>
      <c r="PVK83" s="66"/>
      <c r="PVL83" s="66"/>
      <c r="PVM83" s="66"/>
      <c r="PVN83" s="66"/>
      <c r="PVO83" s="66"/>
      <c r="PVP83" s="66"/>
      <c r="PVQ83" s="66"/>
      <c r="PVR83" s="66"/>
      <c r="PVS83" s="66"/>
      <c r="PVT83" s="66"/>
      <c r="PVU83" s="66"/>
      <c r="PVV83" s="66"/>
      <c r="PVW83" s="66"/>
      <c r="PVX83" s="66"/>
      <c r="PVY83" s="66"/>
      <c r="PVZ83" s="66"/>
      <c r="PWA83" s="66"/>
      <c r="PWB83" s="66"/>
      <c r="PWC83" s="66"/>
      <c r="PWD83" s="66"/>
      <c r="PWE83" s="66"/>
      <c r="PWF83" s="66"/>
      <c r="PWG83" s="66"/>
      <c r="PWH83" s="66"/>
      <c r="PWI83" s="66"/>
      <c r="PWJ83" s="66"/>
      <c r="PWK83" s="66"/>
      <c r="PWL83" s="66"/>
      <c r="PWM83" s="66"/>
      <c r="PWN83" s="66"/>
      <c r="PWO83" s="66"/>
      <c r="PWP83" s="66"/>
      <c r="PWQ83" s="66"/>
      <c r="PWR83" s="66"/>
      <c r="PWS83" s="66"/>
      <c r="PWT83" s="66"/>
      <c r="PWU83" s="66"/>
      <c r="PWV83" s="66"/>
      <c r="PWW83" s="66"/>
      <c r="PWX83" s="66"/>
      <c r="PWY83" s="66"/>
      <c r="PWZ83" s="66"/>
      <c r="PXA83" s="66"/>
      <c r="PXB83" s="66"/>
      <c r="PXC83" s="66"/>
      <c r="PXD83" s="66"/>
      <c r="PXE83" s="66"/>
      <c r="PXF83" s="66"/>
      <c r="PXG83" s="66"/>
      <c r="PXH83" s="66"/>
      <c r="PXI83" s="66"/>
      <c r="PXJ83" s="66"/>
      <c r="PXK83" s="66"/>
      <c r="PXL83" s="66"/>
      <c r="PXM83" s="66"/>
      <c r="PXN83" s="66"/>
      <c r="PXO83" s="66"/>
      <c r="PXP83" s="66"/>
      <c r="PXQ83" s="66"/>
      <c r="PXR83" s="66"/>
      <c r="PXS83" s="66"/>
      <c r="PXT83" s="66"/>
      <c r="PXU83" s="66"/>
      <c r="PXV83" s="66"/>
      <c r="PXW83" s="66"/>
      <c r="PXX83" s="66"/>
      <c r="PXY83" s="66"/>
      <c r="PXZ83" s="66"/>
      <c r="PYA83" s="66"/>
      <c r="PYB83" s="66"/>
      <c r="PYC83" s="66"/>
      <c r="PYD83" s="66"/>
      <c r="PYE83" s="66"/>
      <c r="PYF83" s="66"/>
      <c r="PYG83" s="66"/>
      <c r="PYH83" s="66"/>
      <c r="PYI83" s="66"/>
      <c r="PYJ83" s="66"/>
      <c r="PYK83" s="66"/>
      <c r="PYL83" s="66"/>
      <c r="PYM83" s="66"/>
      <c r="PYN83" s="66"/>
      <c r="PYO83" s="66"/>
      <c r="PYP83" s="66"/>
      <c r="PYQ83" s="66"/>
      <c r="PYR83" s="66"/>
      <c r="PYS83" s="66"/>
      <c r="PYT83" s="66"/>
      <c r="PYU83" s="66"/>
      <c r="PYV83" s="66"/>
      <c r="PYW83" s="66"/>
      <c r="PYX83" s="66"/>
      <c r="PYY83" s="66"/>
      <c r="PYZ83" s="66"/>
      <c r="PZA83" s="66"/>
      <c r="PZB83" s="66"/>
      <c r="PZC83" s="66"/>
      <c r="PZD83" s="66"/>
      <c r="PZE83" s="66"/>
      <c r="PZF83" s="66"/>
      <c r="PZG83" s="66"/>
      <c r="PZH83" s="66"/>
      <c r="PZI83" s="66"/>
      <c r="PZJ83" s="66"/>
      <c r="PZK83" s="66"/>
      <c r="PZL83" s="66"/>
      <c r="PZM83" s="66"/>
      <c r="PZN83" s="66"/>
      <c r="PZO83" s="66"/>
      <c r="PZP83" s="66"/>
      <c r="PZQ83" s="66"/>
      <c r="PZR83" s="66"/>
      <c r="PZS83" s="66"/>
      <c r="PZT83" s="66"/>
      <c r="PZU83" s="66"/>
      <c r="PZV83" s="66"/>
      <c r="PZW83" s="66"/>
      <c r="PZX83" s="66"/>
      <c r="PZY83" s="66"/>
      <c r="PZZ83" s="66"/>
      <c r="QAA83" s="66"/>
      <c r="QAB83" s="66"/>
      <c r="QAC83" s="66"/>
      <c r="QAD83" s="66"/>
      <c r="QAE83" s="66"/>
      <c r="QAF83" s="66"/>
      <c r="QAG83" s="66"/>
      <c r="QAH83" s="66"/>
      <c r="QAI83" s="66"/>
      <c r="QAJ83" s="66"/>
      <c r="QAK83" s="66"/>
      <c r="QAL83" s="66"/>
      <c r="QAM83" s="66"/>
      <c r="QAN83" s="66"/>
      <c r="QAO83" s="66"/>
      <c r="QAP83" s="66"/>
      <c r="QAQ83" s="66"/>
      <c r="QAR83" s="66"/>
      <c r="QAS83" s="66"/>
      <c r="QAT83" s="66"/>
      <c r="QAU83" s="66"/>
      <c r="QAV83" s="66"/>
      <c r="QAW83" s="66"/>
      <c r="QAX83" s="66"/>
      <c r="QAY83" s="66"/>
      <c r="QAZ83" s="66"/>
      <c r="QBA83" s="66"/>
      <c r="QBB83" s="66"/>
      <c r="QBC83" s="66"/>
      <c r="QBD83" s="66"/>
      <c r="QBE83" s="66"/>
      <c r="QBF83" s="66"/>
      <c r="QBG83" s="66"/>
      <c r="QBH83" s="66"/>
      <c r="QBI83" s="66"/>
      <c r="QBJ83" s="66"/>
      <c r="QBK83" s="66"/>
      <c r="QBL83" s="66"/>
      <c r="QBM83" s="66"/>
      <c r="QBN83" s="66"/>
      <c r="QBO83" s="66"/>
      <c r="QBP83" s="66"/>
      <c r="QBQ83" s="66"/>
      <c r="QBR83" s="66"/>
      <c r="QBS83" s="66"/>
      <c r="QBT83" s="66"/>
      <c r="QBU83" s="66"/>
      <c r="QBV83" s="66"/>
      <c r="QBW83" s="66"/>
      <c r="QBX83" s="66"/>
      <c r="QBY83" s="66"/>
      <c r="QBZ83" s="66"/>
      <c r="QCA83" s="66"/>
      <c r="QCB83" s="66"/>
      <c r="QCC83" s="66"/>
      <c r="QCD83" s="66"/>
      <c r="QCE83" s="66"/>
      <c r="QCF83" s="66"/>
      <c r="QCG83" s="66"/>
      <c r="QCH83" s="66"/>
      <c r="QCI83" s="66"/>
      <c r="QCJ83" s="66"/>
      <c r="QCK83" s="66"/>
      <c r="QCL83" s="66"/>
      <c r="QCM83" s="66"/>
      <c r="QCN83" s="66"/>
      <c r="QCO83" s="66"/>
      <c r="QCP83" s="66"/>
      <c r="QCQ83" s="66"/>
      <c r="QCR83" s="66"/>
      <c r="QCS83" s="66"/>
      <c r="QCT83" s="66"/>
      <c r="QCU83" s="66"/>
      <c r="QCV83" s="66"/>
      <c r="QCW83" s="66"/>
      <c r="QCX83" s="66"/>
      <c r="QCY83" s="66"/>
      <c r="QCZ83" s="66"/>
      <c r="QDA83" s="66"/>
      <c r="QDB83" s="66"/>
      <c r="QDC83" s="66"/>
      <c r="QDD83" s="66"/>
      <c r="QDE83" s="66"/>
      <c r="QDF83" s="66"/>
      <c r="QDG83" s="66"/>
      <c r="QDH83" s="66"/>
      <c r="QDI83" s="66"/>
      <c r="QDJ83" s="66"/>
      <c r="QDK83" s="66"/>
      <c r="QDL83" s="66"/>
      <c r="QDM83" s="66"/>
      <c r="QDN83" s="66"/>
      <c r="QDO83" s="66"/>
      <c r="QDP83" s="66"/>
      <c r="QDQ83" s="66"/>
      <c r="QDR83" s="66"/>
      <c r="QDS83" s="66"/>
      <c r="QDT83" s="66"/>
      <c r="QDU83" s="66"/>
      <c r="QDV83" s="66"/>
      <c r="QDW83" s="66"/>
      <c r="QDX83" s="66"/>
      <c r="QDY83" s="66"/>
      <c r="QDZ83" s="66"/>
      <c r="QEA83" s="66"/>
      <c r="QEB83" s="66"/>
      <c r="QEC83" s="66"/>
      <c r="QED83" s="66"/>
      <c r="QEE83" s="66"/>
      <c r="QEF83" s="66"/>
      <c r="QEG83" s="66"/>
      <c r="QEH83" s="66"/>
      <c r="QEI83" s="66"/>
      <c r="QEJ83" s="66"/>
      <c r="QEK83" s="66"/>
      <c r="QEL83" s="66"/>
      <c r="QEM83" s="66"/>
      <c r="QEN83" s="66"/>
      <c r="QEO83" s="66"/>
      <c r="QEP83" s="66"/>
      <c r="QEQ83" s="66"/>
      <c r="QER83" s="66"/>
      <c r="QES83" s="66"/>
      <c r="QET83" s="66"/>
      <c r="QEU83" s="66"/>
      <c r="QEV83" s="66"/>
      <c r="QEW83" s="66"/>
      <c r="QEX83" s="66"/>
      <c r="QEY83" s="66"/>
      <c r="QEZ83" s="66"/>
      <c r="QFA83" s="66"/>
      <c r="QFB83" s="66"/>
      <c r="QFC83" s="66"/>
      <c r="QFD83" s="66"/>
      <c r="QFE83" s="66"/>
      <c r="QFF83" s="66"/>
      <c r="QFG83" s="66"/>
      <c r="QFH83" s="66"/>
      <c r="QFI83" s="66"/>
      <c r="QFJ83" s="66"/>
      <c r="QFK83" s="66"/>
      <c r="QFL83" s="66"/>
      <c r="QFM83" s="66"/>
      <c r="QFN83" s="66"/>
      <c r="QFO83" s="66"/>
      <c r="QFP83" s="66"/>
      <c r="QFQ83" s="66"/>
      <c r="QFR83" s="66"/>
      <c r="QFS83" s="66"/>
      <c r="QFT83" s="66"/>
      <c r="QFU83" s="66"/>
      <c r="QFV83" s="66"/>
      <c r="QFW83" s="66"/>
      <c r="QFX83" s="66"/>
      <c r="QFY83" s="66"/>
      <c r="QFZ83" s="66"/>
      <c r="QGA83" s="66"/>
      <c r="QGB83" s="66"/>
      <c r="QGC83" s="66"/>
      <c r="QGD83" s="66"/>
      <c r="QGE83" s="66"/>
      <c r="QGF83" s="66"/>
      <c r="QGG83" s="66"/>
      <c r="QGH83" s="66"/>
      <c r="QGI83" s="66"/>
      <c r="QGJ83" s="66"/>
      <c r="QGK83" s="66"/>
      <c r="QGL83" s="66"/>
      <c r="QGM83" s="66"/>
      <c r="QGN83" s="66"/>
      <c r="QGO83" s="66"/>
      <c r="QGP83" s="66"/>
      <c r="QGQ83" s="66"/>
      <c r="QGR83" s="66"/>
      <c r="QGS83" s="66"/>
      <c r="QGT83" s="66"/>
      <c r="QGU83" s="66"/>
      <c r="QGV83" s="66"/>
      <c r="QGW83" s="66"/>
      <c r="QGX83" s="66"/>
      <c r="QGY83" s="66"/>
      <c r="QGZ83" s="66"/>
      <c r="QHA83" s="66"/>
      <c r="QHB83" s="66"/>
      <c r="QHC83" s="66"/>
      <c r="QHD83" s="66"/>
      <c r="QHE83" s="66"/>
      <c r="QHF83" s="66"/>
      <c r="QHG83" s="66"/>
      <c r="QHH83" s="66"/>
      <c r="QHI83" s="66"/>
      <c r="QHJ83" s="66"/>
      <c r="QHK83" s="66"/>
      <c r="QHL83" s="66"/>
      <c r="QHM83" s="66"/>
      <c r="QHN83" s="66"/>
      <c r="QHO83" s="66"/>
      <c r="QHP83" s="66"/>
      <c r="QHQ83" s="66"/>
      <c r="QHR83" s="66"/>
      <c r="QHS83" s="66"/>
      <c r="QHT83" s="66"/>
      <c r="QHU83" s="66"/>
      <c r="QHV83" s="66"/>
      <c r="QHW83" s="66"/>
      <c r="QHX83" s="66"/>
      <c r="QHY83" s="66"/>
      <c r="QHZ83" s="66"/>
      <c r="QIA83" s="66"/>
      <c r="QIB83" s="66"/>
      <c r="QIC83" s="66"/>
      <c r="QID83" s="66"/>
      <c r="QIE83" s="66"/>
      <c r="QIF83" s="66"/>
      <c r="QIG83" s="66"/>
      <c r="QIH83" s="66"/>
      <c r="QII83" s="66"/>
      <c r="QIJ83" s="66"/>
      <c r="QIK83" s="66"/>
      <c r="QIL83" s="66"/>
      <c r="QIM83" s="66"/>
      <c r="QIN83" s="66"/>
      <c r="QIO83" s="66"/>
      <c r="QIP83" s="66"/>
      <c r="QIQ83" s="66"/>
      <c r="QIR83" s="66"/>
      <c r="QIS83" s="66"/>
      <c r="QIT83" s="66"/>
      <c r="QIU83" s="66"/>
      <c r="QIV83" s="66"/>
      <c r="QIW83" s="66"/>
      <c r="QIX83" s="66"/>
      <c r="QIY83" s="66"/>
      <c r="QIZ83" s="66"/>
      <c r="QJA83" s="66"/>
      <c r="QJB83" s="66"/>
      <c r="QJC83" s="66"/>
      <c r="QJD83" s="66"/>
      <c r="QJE83" s="66"/>
      <c r="QJF83" s="66"/>
      <c r="QJG83" s="66"/>
      <c r="QJH83" s="66"/>
      <c r="QJI83" s="66"/>
      <c r="QJJ83" s="66"/>
      <c r="QJK83" s="66"/>
      <c r="QJL83" s="66"/>
      <c r="QJM83" s="66"/>
      <c r="QJN83" s="66"/>
      <c r="QJO83" s="66"/>
      <c r="QJP83" s="66"/>
      <c r="QJQ83" s="66"/>
      <c r="QJR83" s="66"/>
      <c r="QJS83" s="66"/>
      <c r="QJT83" s="66"/>
      <c r="QJU83" s="66"/>
      <c r="QJV83" s="66"/>
      <c r="QJW83" s="66"/>
      <c r="QJX83" s="66"/>
      <c r="QJY83" s="66"/>
      <c r="QJZ83" s="66"/>
      <c r="QKA83" s="66"/>
      <c r="QKB83" s="66"/>
      <c r="QKC83" s="66"/>
      <c r="QKD83" s="66"/>
      <c r="QKE83" s="66"/>
      <c r="QKF83" s="66"/>
      <c r="QKG83" s="66"/>
      <c r="QKH83" s="66"/>
      <c r="QKI83" s="66"/>
      <c r="QKJ83" s="66"/>
      <c r="QKK83" s="66"/>
      <c r="QKL83" s="66"/>
      <c r="QKM83" s="66"/>
      <c r="QKN83" s="66"/>
      <c r="QKO83" s="66"/>
      <c r="QKP83" s="66"/>
      <c r="QKQ83" s="66"/>
      <c r="QKR83" s="66"/>
      <c r="QKS83" s="66"/>
      <c r="QKT83" s="66"/>
      <c r="QKU83" s="66"/>
      <c r="QKV83" s="66"/>
      <c r="QKW83" s="66"/>
      <c r="QKX83" s="66"/>
      <c r="QKY83" s="66"/>
      <c r="QKZ83" s="66"/>
      <c r="QLA83" s="66"/>
      <c r="QLB83" s="66"/>
      <c r="QLC83" s="66"/>
      <c r="QLD83" s="66"/>
      <c r="QLE83" s="66"/>
      <c r="QLF83" s="66"/>
      <c r="QLG83" s="66"/>
      <c r="QLH83" s="66"/>
      <c r="QLI83" s="66"/>
      <c r="QLJ83" s="66"/>
      <c r="QLK83" s="66"/>
      <c r="QLL83" s="66"/>
      <c r="QLM83" s="66"/>
      <c r="QLN83" s="66"/>
      <c r="QLO83" s="66"/>
      <c r="QLP83" s="66"/>
      <c r="QLQ83" s="66"/>
      <c r="QLR83" s="66"/>
      <c r="QLS83" s="66"/>
      <c r="QLT83" s="66"/>
      <c r="QLU83" s="66"/>
      <c r="QLV83" s="66"/>
      <c r="QLW83" s="66"/>
      <c r="QLX83" s="66"/>
      <c r="QLY83" s="66"/>
      <c r="QLZ83" s="66"/>
      <c r="QMA83" s="66"/>
      <c r="QMB83" s="66"/>
      <c r="QMC83" s="66"/>
      <c r="QMD83" s="66"/>
      <c r="QME83" s="66"/>
      <c r="QMF83" s="66"/>
      <c r="QMG83" s="66"/>
      <c r="QMH83" s="66"/>
      <c r="QMI83" s="66"/>
      <c r="QMJ83" s="66"/>
      <c r="QMK83" s="66"/>
      <c r="QML83" s="66"/>
      <c r="QMM83" s="66"/>
      <c r="QMN83" s="66"/>
      <c r="QMO83" s="66"/>
      <c r="QMP83" s="66"/>
      <c r="QMQ83" s="66"/>
      <c r="QMR83" s="66"/>
      <c r="QMS83" s="66"/>
      <c r="QMT83" s="66"/>
      <c r="QMU83" s="66"/>
      <c r="QMV83" s="66"/>
      <c r="QMW83" s="66"/>
      <c r="QMX83" s="66"/>
      <c r="QMY83" s="66"/>
      <c r="QMZ83" s="66"/>
      <c r="QNA83" s="66"/>
      <c r="QNB83" s="66"/>
      <c r="QNC83" s="66"/>
      <c r="QND83" s="66"/>
      <c r="QNE83" s="66"/>
      <c r="QNF83" s="66"/>
      <c r="QNG83" s="66"/>
      <c r="QNH83" s="66"/>
      <c r="QNI83" s="66"/>
      <c r="QNJ83" s="66"/>
      <c r="QNK83" s="66"/>
      <c r="QNL83" s="66"/>
      <c r="QNM83" s="66"/>
      <c r="QNN83" s="66"/>
      <c r="QNO83" s="66"/>
      <c r="QNP83" s="66"/>
      <c r="QNQ83" s="66"/>
      <c r="QNR83" s="66"/>
      <c r="QNS83" s="66"/>
      <c r="QNT83" s="66"/>
      <c r="QNU83" s="66"/>
      <c r="QNV83" s="66"/>
      <c r="QNW83" s="66"/>
      <c r="QNX83" s="66"/>
      <c r="QNY83" s="66"/>
      <c r="QNZ83" s="66"/>
      <c r="QOA83" s="66"/>
      <c r="QOB83" s="66"/>
      <c r="QOC83" s="66"/>
      <c r="QOD83" s="66"/>
      <c r="QOE83" s="66"/>
      <c r="QOF83" s="66"/>
      <c r="QOG83" s="66"/>
      <c r="QOH83" s="66"/>
      <c r="QOI83" s="66"/>
      <c r="QOJ83" s="66"/>
      <c r="QOK83" s="66"/>
      <c r="QOL83" s="66"/>
      <c r="QOM83" s="66"/>
      <c r="QON83" s="66"/>
      <c r="QOO83" s="66"/>
      <c r="QOP83" s="66"/>
      <c r="QOQ83" s="66"/>
      <c r="QOR83" s="66"/>
      <c r="QOS83" s="66"/>
      <c r="QOT83" s="66"/>
      <c r="QOU83" s="66"/>
      <c r="QOV83" s="66"/>
      <c r="QOW83" s="66"/>
      <c r="QOX83" s="66"/>
      <c r="QOY83" s="66"/>
      <c r="QOZ83" s="66"/>
      <c r="QPA83" s="66"/>
      <c r="QPB83" s="66"/>
      <c r="QPC83" s="66"/>
      <c r="QPD83" s="66"/>
      <c r="QPE83" s="66"/>
      <c r="QPF83" s="66"/>
      <c r="QPG83" s="66"/>
      <c r="QPH83" s="66"/>
      <c r="QPI83" s="66"/>
      <c r="QPJ83" s="66"/>
      <c r="QPK83" s="66"/>
      <c r="QPL83" s="66"/>
      <c r="QPM83" s="66"/>
      <c r="QPN83" s="66"/>
      <c r="QPO83" s="66"/>
      <c r="QPP83" s="66"/>
      <c r="QPQ83" s="66"/>
      <c r="QPR83" s="66"/>
      <c r="QPS83" s="66"/>
      <c r="QPT83" s="66"/>
      <c r="QPU83" s="66"/>
      <c r="QPV83" s="66"/>
      <c r="QPW83" s="66"/>
      <c r="QPX83" s="66"/>
      <c r="QPY83" s="66"/>
      <c r="QPZ83" s="66"/>
      <c r="QQA83" s="66"/>
      <c r="QQB83" s="66"/>
      <c r="QQC83" s="66"/>
      <c r="QQD83" s="66"/>
      <c r="QQE83" s="66"/>
      <c r="QQF83" s="66"/>
      <c r="QQG83" s="66"/>
      <c r="QQH83" s="66"/>
      <c r="QQI83" s="66"/>
      <c r="QQJ83" s="66"/>
      <c r="QQK83" s="66"/>
      <c r="QQL83" s="66"/>
      <c r="QQM83" s="66"/>
      <c r="QQN83" s="66"/>
      <c r="QQO83" s="66"/>
      <c r="QQP83" s="66"/>
      <c r="QQQ83" s="66"/>
      <c r="QQR83" s="66"/>
      <c r="QQS83" s="66"/>
      <c r="QQT83" s="66"/>
      <c r="QQU83" s="66"/>
      <c r="QQV83" s="66"/>
      <c r="QQW83" s="66"/>
      <c r="QQX83" s="66"/>
      <c r="QQY83" s="66"/>
      <c r="QQZ83" s="66"/>
      <c r="QRA83" s="66"/>
      <c r="QRB83" s="66"/>
      <c r="QRC83" s="66"/>
      <c r="QRD83" s="66"/>
      <c r="QRE83" s="66"/>
      <c r="QRF83" s="66"/>
      <c r="QRG83" s="66"/>
      <c r="QRH83" s="66"/>
      <c r="QRI83" s="66"/>
      <c r="QRJ83" s="66"/>
      <c r="QRK83" s="66"/>
      <c r="QRL83" s="66"/>
      <c r="QRM83" s="66"/>
      <c r="QRN83" s="66"/>
      <c r="QRO83" s="66"/>
      <c r="QRP83" s="66"/>
      <c r="QRQ83" s="66"/>
      <c r="QRR83" s="66"/>
      <c r="QRS83" s="66"/>
      <c r="QRT83" s="66"/>
      <c r="QRU83" s="66"/>
      <c r="QRV83" s="66"/>
      <c r="QRW83" s="66"/>
      <c r="QRX83" s="66"/>
      <c r="QRY83" s="66"/>
      <c r="QRZ83" s="66"/>
      <c r="QSA83" s="66"/>
      <c r="QSB83" s="66"/>
      <c r="QSC83" s="66"/>
      <c r="QSD83" s="66"/>
      <c r="QSE83" s="66"/>
      <c r="QSF83" s="66"/>
      <c r="QSG83" s="66"/>
      <c r="QSH83" s="66"/>
      <c r="QSI83" s="66"/>
      <c r="QSJ83" s="66"/>
      <c r="QSK83" s="66"/>
      <c r="QSL83" s="66"/>
      <c r="QSM83" s="66"/>
      <c r="QSN83" s="66"/>
      <c r="QSO83" s="66"/>
      <c r="QSP83" s="66"/>
      <c r="QSQ83" s="66"/>
      <c r="QSR83" s="66"/>
      <c r="QSS83" s="66"/>
      <c r="QST83" s="66"/>
      <c r="QSU83" s="66"/>
      <c r="QSV83" s="66"/>
      <c r="QSW83" s="66"/>
      <c r="QSX83" s="66"/>
      <c r="QSY83" s="66"/>
      <c r="QSZ83" s="66"/>
      <c r="QTA83" s="66"/>
      <c r="QTB83" s="66"/>
      <c r="QTC83" s="66"/>
      <c r="QTD83" s="66"/>
      <c r="QTE83" s="66"/>
      <c r="QTF83" s="66"/>
      <c r="QTG83" s="66"/>
      <c r="QTH83" s="66"/>
      <c r="QTI83" s="66"/>
      <c r="QTJ83" s="66"/>
      <c r="QTK83" s="66"/>
      <c r="QTL83" s="66"/>
      <c r="QTM83" s="66"/>
      <c r="QTN83" s="66"/>
      <c r="QTO83" s="66"/>
      <c r="QTP83" s="66"/>
      <c r="QTQ83" s="66"/>
      <c r="QTR83" s="66"/>
      <c r="QTS83" s="66"/>
      <c r="QTT83" s="66"/>
      <c r="QTU83" s="66"/>
      <c r="QTV83" s="66"/>
      <c r="QTW83" s="66"/>
      <c r="QTX83" s="66"/>
      <c r="QTY83" s="66"/>
      <c r="QTZ83" s="66"/>
      <c r="QUA83" s="66"/>
      <c r="QUB83" s="66"/>
      <c r="QUC83" s="66"/>
      <c r="QUD83" s="66"/>
      <c r="QUE83" s="66"/>
      <c r="QUF83" s="66"/>
      <c r="QUG83" s="66"/>
      <c r="QUH83" s="66"/>
      <c r="QUI83" s="66"/>
      <c r="QUJ83" s="66"/>
      <c r="QUK83" s="66"/>
      <c r="QUL83" s="66"/>
      <c r="QUM83" s="66"/>
      <c r="QUN83" s="66"/>
      <c r="QUO83" s="66"/>
      <c r="QUP83" s="66"/>
      <c r="QUQ83" s="66"/>
      <c r="QUR83" s="66"/>
      <c r="QUS83" s="66"/>
      <c r="QUT83" s="66"/>
      <c r="QUU83" s="66"/>
      <c r="QUV83" s="66"/>
      <c r="QUW83" s="66"/>
      <c r="QUX83" s="66"/>
      <c r="QUY83" s="66"/>
      <c r="QUZ83" s="66"/>
      <c r="QVA83" s="66"/>
      <c r="QVB83" s="66"/>
      <c r="QVC83" s="66"/>
      <c r="QVD83" s="66"/>
      <c r="QVE83" s="66"/>
      <c r="QVF83" s="66"/>
      <c r="QVG83" s="66"/>
      <c r="QVH83" s="66"/>
      <c r="QVI83" s="66"/>
      <c r="QVJ83" s="66"/>
      <c r="QVK83" s="66"/>
      <c r="QVL83" s="66"/>
      <c r="QVM83" s="66"/>
      <c r="QVN83" s="66"/>
      <c r="QVO83" s="66"/>
      <c r="QVP83" s="66"/>
      <c r="QVQ83" s="66"/>
      <c r="QVR83" s="66"/>
      <c r="QVS83" s="66"/>
      <c r="QVT83" s="66"/>
      <c r="QVU83" s="66"/>
      <c r="QVV83" s="66"/>
      <c r="QVW83" s="66"/>
      <c r="QVX83" s="66"/>
      <c r="QVY83" s="66"/>
      <c r="QVZ83" s="66"/>
      <c r="QWA83" s="66"/>
      <c r="QWB83" s="66"/>
      <c r="QWC83" s="66"/>
      <c r="QWD83" s="66"/>
      <c r="QWE83" s="66"/>
      <c r="QWF83" s="66"/>
      <c r="QWG83" s="66"/>
      <c r="QWH83" s="66"/>
      <c r="QWI83" s="66"/>
      <c r="QWJ83" s="66"/>
      <c r="QWK83" s="66"/>
      <c r="QWL83" s="66"/>
      <c r="QWM83" s="66"/>
      <c r="QWN83" s="66"/>
      <c r="QWO83" s="66"/>
      <c r="QWP83" s="66"/>
      <c r="QWQ83" s="66"/>
      <c r="QWR83" s="66"/>
      <c r="QWS83" s="66"/>
      <c r="QWT83" s="66"/>
      <c r="QWU83" s="66"/>
      <c r="QWV83" s="66"/>
      <c r="QWW83" s="66"/>
      <c r="QWX83" s="66"/>
      <c r="QWY83" s="66"/>
      <c r="QWZ83" s="66"/>
      <c r="QXA83" s="66"/>
      <c r="QXB83" s="66"/>
      <c r="QXC83" s="66"/>
      <c r="QXD83" s="66"/>
      <c r="QXE83" s="66"/>
      <c r="QXF83" s="66"/>
      <c r="QXG83" s="66"/>
      <c r="QXH83" s="66"/>
      <c r="QXI83" s="66"/>
      <c r="QXJ83" s="66"/>
      <c r="QXK83" s="66"/>
      <c r="QXL83" s="66"/>
      <c r="QXM83" s="66"/>
      <c r="QXN83" s="66"/>
      <c r="QXO83" s="66"/>
      <c r="QXP83" s="66"/>
      <c r="QXQ83" s="66"/>
      <c r="QXR83" s="66"/>
      <c r="QXS83" s="66"/>
      <c r="QXT83" s="66"/>
      <c r="QXU83" s="66"/>
      <c r="QXV83" s="66"/>
      <c r="QXW83" s="66"/>
      <c r="QXX83" s="66"/>
      <c r="QXY83" s="66"/>
      <c r="QXZ83" s="66"/>
      <c r="QYA83" s="66"/>
      <c r="QYB83" s="66"/>
      <c r="QYC83" s="66"/>
      <c r="QYD83" s="66"/>
      <c r="QYE83" s="66"/>
      <c r="QYF83" s="66"/>
      <c r="QYG83" s="66"/>
      <c r="QYH83" s="66"/>
      <c r="QYI83" s="66"/>
      <c r="QYJ83" s="66"/>
      <c r="QYK83" s="66"/>
      <c r="QYL83" s="66"/>
      <c r="QYM83" s="66"/>
      <c r="QYN83" s="66"/>
      <c r="QYO83" s="66"/>
      <c r="QYP83" s="66"/>
      <c r="QYQ83" s="66"/>
      <c r="QYR83" s="66"/>
      <c r="QYS83" s="66"/>
      <c r="QYT83" s="66"/>
      <c r="QYU83" s="66"/>
      <c r="QYV83" s="66"/>
      <c r="QYW83" s="66"/>
      <c r="QYX83" s="66"/>
      <c r="QYY83" s="66"/>
      <c r="QYZ83" s="66"/>
      <c r="QZA83" s="66"/>
      <c r="QZB83" s="66"/>
      <c r="QZC83" s="66"/>
      <c r="QZD83" s="66"/>
      <c r="QZE83" s="66"/>
      <c r="QZF83" s="66"/>
      <c r="QZG83" s="66"/>
      <c r="QZH83" s="66"/>
      <c r="QZI83" s="66"/>
      <c r="QZJ83" s="66"/>
      <c r="QZK83" s="66"/>
      <c r="QZL83" s="66"/>
      <c r="QZM83" s="66"/>
      <c r="QZN83" s="66"/>
      <c r="QZO83" s="66"/>
      <c r="QZP83" s="66"/>
      <c r="QZQ83" s="66"/>
      <c r="QZR83" s="66"/>
      <c r="QZS83" s="66"/>
      <c r="QZT83" s="66"/>
      <c r="QZU83" s="66"/>
      <c r="QZV83" s="66"/>
      <c r="QZW83" s="66"/>
      <c r="QZX83" s="66"/>
      <c r="QZY83" s="66"/>
      <c r="QZZ83" s="66"/>
      <c r="RAA83" s="66"/>
      <c r="RAB83" s="66"/>
      <c r="RAC83" s="66"/>
      <c r="RAD83" s="66"/>
      <c r="RAE83" s="66"/>
      <c r="RAF83" s="66"/>
      <c r="RAG83" s="66"/>
      <c r="RAH83" s="66"/>
      <c r="RAI83" s="66"/>
      <c r="RAJ83" s="66"/>
      <c r="RAK83" s="66"/>
      <c r="RAL83" s="66"/>
      <c r="RAM83" s="66"/>
      <c r="RAN83" s="66"/>
      <c r="RAO83" s="66"/>
      <c r="RAP83" s="66"/>
      <c r="RAQ83" s="66"/>
      <c r="RAR83" s="66"/>
      <c r="RAS83" s="66"/>
      <c r="RAT83" s="66"/>
      <c r="RAU83" s="66"/>
      <c r="RAV83" s="66"/>
      <c r="RAW83" s="66"/>
      <c r="RAX83" s="66"/>
      <c r="RAY83" s="66"/>
      <c r="RAZ83" s="66"/>
      <c r="RBA83" s="66"/>
      <c r="RBB83" s="66"/>
      <c r="RBC83" s="66"/>
      <c r="RBD83" s="66"/>
      <c r="RBE83" s="66"/>
      <c r="RBF83" s="66"/>
      <c r="RBG83" s="66"/>
      <c r="RBH83" s="66"/>
      <c r="RBI83" s="66"/>
      <c r="RBJ83" s="66"/>
      <c r="RBK83" s="66"/>
      <c r="RBL83" s="66"/>
      <c r="RBM83" s="66"/>
      <c r="RBN83" s="66"/>
      <c r="RBO83" s="66"/>
      <c r="RBP83" s="66"/>
      <c r="RBQ83" s="66"/>
      <c r="RBR83" s="66"/>
      <c r="RBS83" s="66"/>
      <c r="RBT83" s="66"/>
      <c r="RBU83" s="66"/>
      <c r="RBV83" s="66"/>
      <c r="RBW83" s="66"/>
      <c r="RBX83" s="66"/>
      <c r="RBY83" s="66"/>
      <c r="RBZ83" s="66"/>
      <c r="RCA83" s="66"/>
      <c r="RCB83" s="66"/>
      <c r="RCC83" s="66"/>
      <c r="RCD83" s="66"/>
      <c r="RCE83" s="66"/>
      <c r="RCF83" s="66"/>
      <c r="RCG83" s="66"/>
      <c r="RCH83" s="66"/>
      <c r="RCI83" s="66"/>
      <c r="RCJ83" s="66"/>
      <c r="RCK83" s="66"/>
      <c r="RCL83" s="66"/>
      <c r="RCM83" s="66"/>
      <c r="RCN83" s="66"/>
      <c r="RCO83" s="66"/>
      <c r="RCP83" s="66"/>
      <c r="RCQ83" s="66"/>
      <c r="RCR83" s="66"/>
      <c r="RCS83" s="66"/>
      <c r="RCT83" s="66"/>
      <c r="RCU83" s="66"/>
      <c r="RCV83" s="66"/>
      <c r="RCW83" s="66"/>
      <c r="RCX83" s="66"/>
      <c r="RCY83" s="66"/>
      <c r="RCZ83" s="66"/>
      <c r="RDA83" s="66"/>
      <c r="RDB83" s="66"/>
      <c r="RDC83" s="66"/>
      <c r="RDD83" s="66"/>
      <c r="RDE83" s="66"/>
      <c r="RDF83" s="66"/>
      <c r="RDG83" s="66"/>
      <c r="RDH83" s="66"/>
      <c r="RDI83" s="66"/>
      <c r="RDJ83" s="66"/>
      <c r="RDK83" s="66"/>
      <c r="RDL83" s="66"/>
      <c r="RDM83" s="66"/>
      <c r="RDN83" s="66"/>
      <c r="RDO83" s="66"/>
      <c r="RDP83" s="66"/>
      <c r="RDQ83" s="66"/>
      <c r="RDR83" s="66"/>
      <c r="RDS83" s="66"/>
      <c r="RDT83" s="66"/>
      <c r="RDU83" s="66"/>
      <c r="RDV83" s="66"/>
      <c r="RDW83" s="66"/>
      <c r="RDX83" s="66"/>
      <c r="RDY83" s="66"/>
      <c r="RDZ83" s="66"/>
      <c r="REA83" s="66"/>
      <c r="REB83" s="66"/>
      <c r="REC83" s="66"/>
      <c r="RED83" s="66"/>
      <c r="REE83" s="66"/>
      <c r="REF83" s="66"/>
      <c r="REG83" s="66"/>
      <c r="REH83" s="66"/>
      <c r="REI83" s="66"/>
      <c r="REJ83" s="66"/>
      <c r="REK83" s="66"/>
      <c r="REL83" s="66"/>
      <c r="REM83" s="66"/>
      <c r="REN83" s="66"/>
      <c r="REO83" s="66"/>
      <c r="REP83" s="66"/>
      <c r="REQ83" s="66"/>
      <c r="RER83" s="66"/>
      <c r="RES83" s="66"/>
      <c r="RET83" s="66"/>
      <c r="REU83" s="66"/>
      <c r="REV83" s="66"/>
      <c r="REW83" s="66"/>
      <c r="REX83" s="66"/>
      <c r="REY83" s="66"/>
      <c r="REZ83" s="66"/>
      <c r="RFA83" s="66"/>
      <c r="RFB83" s="66"/>
      <c r="RFC83" s="66"/>
      <c r="RFD83" s="66"/>
      <c r="RFE83" s="66"/>
      <c r="RFF83" s="66"/>
      <c r="RFG83" s="66"/>
      <c r="RFH83" s="66"/>
      <c r="RFI83" s="66"/>
      <c r="RFJ83" s="66"/>
      <c r="RFK83" s="66"/>
      <c r="RFL83" s="66"/>
      <c r="RFM83" s="66"/>
      <c r="RFN83" s="66"/>
      <c r="RFO83" s="66"/>
      <c r="RFP83" s="66"/>
      <c r="RFQ83" s="66"/>
      <c r="RFR83" s="66"/>
      <c r="RFS83" s="66"/>
      <c r="RFT83" s="66"/>
      <c r="RFU83" s="66"/>
      <c r="RFV83" s="66"/>
      <c r="RFW83" s="66"/>
      <c r="RFX83" s="66"/>
      <c r="RFY83" s="66"/>
      <c r="RFZ83" s="66"/>
      <c r="RGA83" s="66"/>
      <c r="RGB83" s="66"/>
      <c r="RGC83" s="66"/>
      <c r="RGD83" s="66"/>
      <c r="RGE83" s="66"/>
      <c r="RGF83" s="66"/>
      <c r="RGG83" s="66"/>
      <c r="RGH83" s="66"/>
      <c r="RGI83" s="66"/>
      <c r="RGJ83" s="66"/>
      <c r="RGK83" s="66"/>
      <c r="RGL83" s="66"/>
      <c r="RGM83" s="66"/>
      <c r="RGN83" s="66"/>
      <c r="RGO83" s="66"/>
      <c r="RGP83" s="66"/>
      <c r="RGQ83" s="66"/>
      <c r="RGR83" s="66"/>
      <c r="RGS83" s="66"/>
      <c r="RGT83" s="66"/>
      <c r="RGU83" s="66"/>
      <c r="RGV83" s="66"/>
      <c r="RGW83" s="66"/>
      <c r="RGX83" s="66"/>
      <c r="RGY83" s="66"/>
      <c r="RGZ83" s="66"/>
      <c r="RHA83" s="66"/>
      <c r="RHB83" s="66"/>
      <c r="RHC83" s="66"/>
      <c r="RHD83" s="66"/>
      <c r="RHE83" s="66"/>
      <c r="RHF83" s="66"/>
      <c r="RHG83" s="66"/>
      <c r="RHH83" s="66"/>
      <c r="RHI83" s="66"/>
      <c r="RHJ83" s="66"/>
      <c r="RHK83" s="66"/>
      <c r="RHL83" s="66"/>
      <c r="RHM83" s="66"/>
      <c r="RHN83" s="66"/>
      <c r="RHO83" s="66"/>
      <c r="RHP83" s="66"/>
      <c r="RHQ83" s="66"/>
      <c r="RHR83" s="66"/>
      <c r="RHS83" s="66"/>
      <c r="RHT83" s="66"/>
      <c r="RHU83" s="66"/>
      <c r="RHV83" s="66"/>
      <c r="RHW83" s="66"/>
      <c r="RHX83" s="66"/>
      <c r="RHY83" s="66"/>
      <c r="RHZ83" s="66"/>
      <c r="RIA83" s="66"/>
      <c r="RIB83" s="66"/>
      <c r="RIC83" s="66"/>
      <c r="RID83" s="66"/>
      <c r="RIE83" s="66"/>
      <c r="RIF83" s="66"/>
      <c r="RIG83" s="66"/>
      <c r="RIH83" s="66"/>
      <c r="RII83" s="66"/>
      <c r="RIJ83" s="66"/>
      <c r="RIK83" s="66"/>
      <c r="RIL83" s="66"/>
      <c r="RIM83" s="66"/>
      <c r="RIN83" s="66"/>
      <c r="RIO83" s="66"/>
      <c r="RIP83" s="66"/>
      <c r="RIQ83" s="66"/>
      <c r="RIR83" s="66"/>
      <c r="RIS83" s="66"/>
      <c r="RIT83" s="66"/>
      <c r="RIU83" s="66"/>
      <c r="RIV83" s="66"/>
      <c r="RIW83" s="66"/>
      <c r="RIX83" s="66"/>
      <c r="RIY83" s="66"/>
      <c r="RIZ83" s="66"/>
      <c r="RJA83" s="66"/>
      <c r="RJB83" s="66"/>
      <c r="RJC83" s="66"/>
      <c r="RJD83" s="66"/>
      <c r="RJE83" s="66"/>
      <c r="RJF83" s="66"/>
      <c r="RJG83" s="66"/>
      <c r="RJH83" s="66"/>
      <c r="RJI83" s="66"/>
      <c r="RJJ83" s="66"/>
      <c r="RJK83" s="66"/>
      <c r="RJL83" s="66"/>
      <c r="RJM83" s="66"/>
      <c r="RJN83" s="66"/>
      <c r="RJO83" s="66"/>
      <c r="RJP83" s="66"/>
      <c r="RJQ83" s="66"/>
      <c r="RJR83" s="66"/>
      <c r="RJS83" s="66"/>
      <c r="RJT83" s="66"/>
      <c r="RJU83" s="66"/>
      <c r="RJV83" s="66"/>
      <c r="RJW83" s="66"/>
      <c r="RJX83" s="66"/>
      <c r="RJY83" s="66"/>
      <c r="RJZ83" s="66"/>
      <c r="RKA83" s="66"/>
      <c r="RKB83" s="66"/>
      <c r="RKC83" s="66"/>
      <c r="RKD83" s="66"/>
      <c r="RKE83" s="66"/>
      <c r="RKF83" s="66"/>
      <c r="RKG83" s="66"/>
      <c r="RKH83" s="66"/>
      <c r="RKI83" s="66"/>
      <c r="RKJ83" s="66"/>
      <c r="RKK83" s="66"/>
      <c r="RKL83" s="66"/>
      <c r="RKM83" s="66"/>
      <c r="RKN83" s="66"/>
      <c r="RKO83" s="66"/>
      <c r="RKP83" s="66"/>
      <c r="RKQ83" s="66"/>
      <c r="RKR83" s="66"/>
      <c r="RKS83" s="66"/>
      <c r="RKT83" s="66"/>
      <c r="RKU83" s="66"/>
      <c r="RKV83" s="66"/>
      <c r="RKW83" s="66"/>
      <c r="RKX83" s="66"/>
      <c r="RKY83" s="66"/>
      <c r="RKZ83" s="66"/>
      <c r="RLA83" s="66"/>
      <c r="RLB83" s="66"/>
      <c r="RLC83" s="66"/>
      <c r="RLD83" s="66"/>
      <c r="RLE83" s="66"/>
      <c r="RLF83" s="66"/>
      <c r="RLG83" s="66"/>
      <c r="RLH83" s="66"/>
      <c r="RLI83" s="66"/>
      <c r="RLJ83" s="66"/>
      <c r="RLK83" s="66"/>
      <c r="RLL83" s="66"/>
      <c r="RLM83" s="66"/>
      <c r="RLN83" s="66"/>
      <c r="RLO83" s="66"/>
      <c r="RLP83" s="66"/>
      <c r="RLQ83" s="66"/>
      <c r="RLR83" s="66"/>
      <c r="RLS83" s="66"/>
      <c r="RLT83" s="66"/>
      <c r="RLU83" s="66"/>
      <c r="RLV83" s="66"/>
      <c r="RLW83" s="66"/>
      <c r="RLX83" s="66"/>
      <c r="RLY83" s="66"/>
      <c r="RLZ83" s="66"/>
      <c r="RMA83" s="66"/>
      <c r="RMB83" s="66"/>
      <c r="RMC83" s="66"/>
      <c r="RMD83" s="66"/>
      <c r="RME83" s="66"/>
      <c r="RMF83" s="66"/>
      <c r="RMG83" s="66"/>
      <c r="RMH83" s="66"/>
      <c r="RMI83" s="66"/>
      <c r="RMJ83" s="66"/>
      <c r="RMK83" s="66"/>
      <c r="RML83" s="66"/>
      <c r="RMM83" s="66"/>
      <c r="RMN83" s="66"/>
      <c r="RMO83" s="66"/>
      <c r="RMP83" s="66"/>
      <c r="RMQ83" s="66"/>
      <c r="RMR83" s="66"/>
      <c r="RMS83" s="66"/>
      <c r="RMT83" s="66"/>
      <c r="RMU83" s="66"/>
      <c r="RMV83" s="66"/>
      <c r="RMW83" s="66"/>
      <c r="RMX83" s="66"/>
      <c r="RMY83" s="66"/>
      <c r="RMZ83" s="66"/>
      <c r="RNA83" s="66"/>
      <c r="RNB83" s="66"/>
      <c r="RNC83" s="66"/>
      <c r="RND83" s="66"/>
      <c r="RNE83" s="66"/>
      <c r="RNF83" s="66"/>
      <c r="RNG83" s="66"/>
      <c r="RNH83" s="66"/>
      <c r="RNI83" s="66"/>
      <c r="RNJ83" s="66"/>
      <c r="RNK83" s="66"/>
      <c r="RNL83" s="66"/>
      <c r="RNM83" s="66"/>
      <c r="RNN83" s="66"/>
      <c r="RNO83" s="66"/>
      <c r="RNP83" s="66"/>
      <c r="RNQ83" s="66"/>
      <c r="RNR83" s="66"/>
      <c r="RNS83" s="66"/>
      <c r="RNT83" s="66"/>
      <c r="RNU83" s="66"/>
      <c r="RNV83" s="66"/>
      <c r="RNW83" s="66"/>
      <c r="RNX83" s="66"/>
      <c r="RNY83" s="66"/>
      <c r="RNZ83" s="66"/>
      <c r="ROA83" s="66"/>
      <c r="ROB83" s="66"/>
      <c r="ROC83" s="66"/>
      <c r="ROD83" s="66"/>
      <c r="ROE83" s="66"/>
      <c r="ROF83" s="66"/>
      <c r="ROG83" s="66"/>
      <c r="ROH83" s="66"/>
      <c r="ROI83" s="66"/>
      <c r="ROJ83" s="66"/>
      <c r="ROK83" s="66"/>
      <c r="ROL83" s="66"/>
      <c r="ROM83" s="66"/>
      <c r="RON83" s="66"/>
      <c r="ROO83" s="66"/>
      <c r="ROP83" s="66"/>
      <c r="ROQ83" s="66"/>
      <c r="ROR83" s="66"/>
      <c r="ROS83" s="66"/>
      <c r="ROT83" s="66"/>
      <c r="ROU83" s="66"/>
      <c r="ROV83" s="66"/>
      <c r="ROW83" s="66"/>
      <c r="ROX83" s="66"/>
      <c r="ROY83" s="66"/>
      <c r="ROZ83" s="66"/>
      <c r="RPA83" s="66"/>
      <c r="RPB83" s="66"/>
      <c r="RPC83" s="66"/>
      <c r="RPD83" s="66"/>
      <c r="RPE83" s="66"/>
      <c r="RPF83" s="66"/>
      <c r="RPG83" s="66"/>
      <c r="RPH83" s="66"/>
      <c r="RPI83" s="66"/>
      <c r="RPJ83" s="66"/>
      <c r="RPK83" s="66"/>
      <c r="RPL83" s="66"/>
      <c r="RPM83" s="66"/>
      <c r="RPN83" s="66"/>
      <c r="RPO83" s="66"/>
      <c r="RPP83" s="66"/>
      <c r="RPQ83" s="66"/>
      <c r="RPR83" s="66"/>
      <c r="RPS83" s="66"/>
      <c r="RPT83" s="66"/>
      <c r="RPU83" s="66"/>
      <c r="RPV83" s="66"/>
      <c r="RPW83" s="66"/>
      <c r="RPX83" s="66"/>
      <c r="RPY83" s="66"/>
      <c r="RPZ83" s="66"/>
      <c r="RQA83" s="66"/>
      <c r="RQB83" s="66"/>
      <c r="RQC83" s="66"/>
      <c r="RQD83" s="66"/>
      <c r="RQE83" s="66"/>
      <c r="RQF83" s="66"/>
      <c r="RQG83" s="66"/>
      <c r="RQH83" s="66"/>
      <c r="RQI83" s="66"/>
      <c r="RQJ83" s="66"/>
      <c r="RQK83" s="66"/>
      <c r="RQL83" s="66"/>
      <c r="RQM83" s="66"/>
      <c r="RQN83" s="66"/>
      <c r="RQO83" s="66"/>
      <c r="RQP83" s="66"/>
      <c r="RQQ83" s="66"/>
      <c r="RQR83" s="66"/>
      <c r="RQS83" s="66"/>
      <c r="RQT83" s="66"/>
      <c r="RQU83" s="66"/>
      <c r="RQV83" s="66"/>
      <c r="RQW83" s="66"/>
      <c r="RQX83" s="66"/>
      <c r="RQY83" s="66"/>
      <c r="RQZ83" s="66"/>
      <c r="RRA83" s="66"/>
      <c r="RRB83" s="66"/>
      <c r="RRC83" s="66"/>
      <c r="RRD83" s="66"/>
      <c r="RRE83" s="66"/>
      <c r="RRF83" s="66"/>
      <c r="RRG83" s="66"/>
      <c r="RRH83" s="66"/>
      <c r="RRI83" s="66"/>
      <c r="RRJ83" s="66"/>
      <c r="RRK83" s="66"/>
      <c r="RRL83" s="66"/>
      <c r="RRM83" s="66"/>
      <c r="RRN83" s="66"/>
      <c r="RRO83" s="66"/>
      <c r="RRP83" s="66"/>
      <c r="RRQ83" s="66"/>
      <c r="RRR83" s="66"/>
      <c r="RRS83" s="66"/>
      <c r="RRT83" s="66"/>
      <c r="RRU83" s="66"/>
      <c r="RRV83" s="66"/>
      <c r="RRW83" s="66"/>
      <c r="RRX83" s="66"/>
      <c r="RRY83" s="66"/>
      <c r="RRZ83" s="66"/>
      <c r="RSA83" s="66"/>
      <c r="RSB83" s="66"/>
      <c r="RSC83" s="66"/>
      <c r="RSD83" s="66"/>
      <c r="RSE83" s="66"/>
      <c r="RSF83" s="66"/>
      <c r="RSG83" s="66"/>
      <c r="RSH83" s="66"/>
      <c r="RSI83" s="66"/>
      <c r="RSJ83" s="66"/>
      <c r="RSK83" s="66"/>
      <c r="RSL83" s="66"/>
      <c r="RSM83" s="66"/>
      <c r="RSN83" s="66"/>
      <c r="RSO83" s="66"/>
      <c r="RSP83" s="66"/>
      <c r="RSQ83" s="66"/>
      <c r="RSR83" s="66"/>
      <c r="RSS83" s="66"/>
      <c r="RST83" s="66"/>
      <c r="RSU83" s="66"/>
      <c r="RSV83" s="66"/>
      <c r="RSW83" s="66"/>
      <c r="RSX83" s="66"/>
      <c r="RSY83" s="66"/>
      <c r="RSZ83" s="66"/>
      <c r="RTA83" s="66"/>
      <c r="RTB83" s="66"/>
      <c r="RTC83" s="66"/>
      <c r="RTD83" s="66"/>
      <c r="RTE83" s="66"/>
      <c r="RTF83" s="66"/>
      <c r="RTG83" s="66"/>
      <c r="RTH83" s="66"/>
      <c r="RTI83" s="66"/>
      <c r="RTJ83" s="66"/>
      <c r="RTK83" s="66"/>
      <c r="RTL83" s="66"/>
      <c r="RTM83" s="66"/>
      <c r="RTN83" s="66"/>
      <c r="RTO83" s="66"/>
      <c r="RTP83" s="66"/>
      <c r="RTQ83" s="66"/>
      <c r="RTR83" s="66"/>
      <c r="RTS83" s="66"/>
      <c r="RTT83" s="66"/>
      <c r="RTU83" s="66"/>
      <c r="RTV83" s="66"/>
      <c r="RTW83" s="66"/>
      <c r="RTX83" s="66"/>
      <c r="RTY83" s="66"/>
      <c r="RTZ83" s="66"/>
      <c r="RUA83" s="66"/>
      <c r="RUB83" s="66"/>
      <c r="RUC83" s="66"/>
      <c r="RUD83" s="66"/>
      <c r="RUE83" s="66"/>
      <c r="RUF83" s="66"/>
      <c r="RUG83" s="66"/>
      <c r="RUH83" s="66"/>
      <c r="RUI83" s="66"/>
      <c r="RUJ83" s="66"/>
      <c r="RUK83" s="66"/>
      <c r="RUL83" s="66"/>
      <c r="RUM83" s="66"/>
      <c r="RUN83" s="66"/>
      <c r="RUO83" s="66"/>
      <c r="RUP83" s="66"/>
      <c r="RUQ83" s="66"/>
      <c r="RUR83" s="66"/>
      <c r="RUS83" s="66"/>
      <c r="RUT83" s="66"/>
      <c r="RUU83" s="66"/>
      <c r="RUV83" s="66"/>
      <c r="RUW83" s="66"/>
      <c r="RUX83" s="66"/>
      <c r="RUY83" s="66"/>
      <c r="RUZ83" s="66"/>
      <c r="RVA83" s="66"/>
      <c r="RVB83" s="66"/>
      <c r="RVC83" s="66"/>
      <c r="RVD83" s="66"/>
      <c r="RVE83" s="66"/>
      <c r="RVF83" s="66"/>
      <c r="RVG83" s="66"/>
      <c r="RVH83" s="66"/>
      <c r="RVI83" s="66"/>
      <c r="RVJ83" s="66"/>
      <c r="RVK83" s="66"/>
      <c r="RVL83" s="66"/>
      <c r="RVM83" s="66"/>
      <c r="RVN83" s="66"/>
      <c r="RVO83" s="66"/>
      <c r="RVP83" s="66"/>
      <c r="RVQ83" s="66"/>
      <c r="RVR83" s="66"/>
      <c r="RVS83" s="66"/>
      <c r="RVT83" s="66"/>
      <c r="RVU83" s="66"/>
      <c r="RVV83" s="66"/>
      <c r="RVW83" s="66"/>
      <c r="RVX83" s="66"/>
      <c r="RVY83" s="66"/>
      <c r="RVZ83" s="66"/>
      <c r="RWA83" s="66"/>
      <c r="RWB83" s="66"/>
      <c r="RWC83" s="66"/>
      <c r="RWD83" s="66"/>
      <c r="RWE83" s="66"/>
      <c r="RWF83" s="66"/>
      <c r="RWG83" s="66"/>
      <c r="RWH83" s="66"/>
      <c r="RWI83" s="66"/>
      <c r="RWJ83" s="66"/>
      <c r="RWK83" s="66"/>
      <c r="RWL83" s="66"/>
      <c r="RWM83" s="66"/>
      <c r="RWN83" s="66"/>
      <c r="RWO83" s="66"/>
      <c r="RWP83" s="66"/>
      <c r="RWQ83" s="66"/>
      <c r="RWR83" s="66"/>
      <c r="RWS83" s="66"/>
      <c r="RWT83" s="66"/>
      <c r="RWU83" s="66"/>
      <c r="RWV83" s="66"/>
      <c r="RWW83" s="66"/>
      <c r="RWX83" s="66"/>
      <c r="RWY83" s="66"/>
      <c r="RWZ83" s="66"/>
      <c r="RXA83" s="66"/>
      <c r="RXB83" s="66"/>
      <c r="RXC83" s="66"/>
      <c r="RXD83" s="66"/>
      <c r="RXE83" s="66"/>
      <c r="RXF83" s="66"/>
      <c r="RXG83" s="66"/>
      <c r="RXH83" s="66"/>
      <c r="RXI83" s="66"/>
      <c r="RXJ83" s="66"/>
      <c r="RXK83" s="66"/>
      <c r="RXL83" s="66"/>
      <c r="RXM83" s="66"/>
      <c r="RXN83" s="66"/>
      <c r="RXO83" s="66"/>
      <c r="RXP83" s="66"/>
      <c r="RXQ83" s="66"/>
      <c r="RXR83" s="66"/>
      <c r="RXS83" s="66"/>
      <c r="RXT83" s="66"/>
      <c r="RXU83" s="66"/>
      <c r="RXV83" s="66"/>
      <c r="RXW83" s="66"/>
      <c r="RXX83" s="66"/>
      <c r="RXY83" s="66"/>
      <c r="RXZ83" s="66"/>
      <c r="RYA83" s="66"/>
      <c r="RYB83" s="66"/>
      <c r="RYC83" s="66"/>
      <c r="RYD83" s="66"/>
      <c r="RYE83" s="66"/>
      <c r="RYF83" s="66"/>
      <c r="RYG83" s="66"/>
      <c r="RYH83" s="66"/>
      <c r="RYI83" s="66"/>
      <c r="RYJ83" s="66"/>
      <c r="RYK83" s="66"/>
      <c r="RYL83" s="66"/>
      <c r="RYM83" s="66"/>
      <c r="RYN83" s="66"/>
      <c r="RYO83" s="66"/>
      <c r="RYP83" s="66"/>
      <c r="RYQ83" s="66"/>
      <c r="RYR83" s="66"/>
      <c r="RYS83" s="66"/>
      <c r="RYT83" s="66"/>
      <c r="RYU83" s="66"/>
      <c r="RYV83" s="66"/>
      <c r="RYW83" s="66"/>
      <c r="RYX83" s="66"/>
      <c r="RYY83" s="66"/>
      <c r="RYZ83" s="66"/>
      <c r="RZA83" s="66"/>
      <c r="RZB83" s="66"/>
      <c r="RZC83" s="66"/>
      <c r="RZD83" s="66"/>
      <c r="RZE83" s="66"/>
      <c r="RZF83" s="66"/>
      <c r="RZG83" s="66"/>
      <c r="RZH83" s="66"/>
      <c r="RZI83" s="66"/>
      <c r="RZJ83" s="66"/>
      <c r="RZK83" s="66"/>
      <c r="RZL83" s="66"/>
      <c r="RZM83" s="66"/>
      <c r="RZN83" s="66"/>
      <c r="RZO83" s="66"/>
      <c r="RZP83" s="66"/>
      <c r="RZQ83" s="66"/>
      <c r="RZR83" s="66"/>
      <c r="RZS83" s="66"/>
      <c r="RZT83" s="66"/>
      <c r="RZU83" s="66"/>
      <c r="RZV83" s="66"/>
      <c r="RZW83" s="66"/>
      <c r="RZX83" s="66"/>
      <c r="RZY83" s="66"/>
      <c r="RZZ83" s="66"/>
      <c r="SAA83" s="66"/>
      <c r="SAB83" s="66"/>
      <c r="SAC83" s="66"/>
      <c r="SAD83" s="66"/>
      <c r="SAE83" s="66"/>
      <c r="SAF83" s="66"/>
      <c r="SAG83" s="66"/>
      <c r="SAH83" s="66"/>
      <c r="SAI83" s="66"/>
      <c r="SAJ83" s="66"/>
      <c r="SAK83" s="66"/>
      <c r="SAL83" s="66"/>
      <c r="SAM83" s="66"/>
      <c r="SAN83" s="66"/>
      <c r="SAO83" s="66"/>
      <c r="SAP83" s="66"/>
      <c r="SAQ83" s="66"/>
      <c r="SAR83" s="66"/>
      <c r="SAS83" s="66"/>
      <c r="SAT83" s="66"/>
      <c r="SAU83" s="66"/>
      <c r="SAV83" s="66"/>
      <c r="SAW83" s="66"/>
      <c r="SAX83" s="66"/>
      <c r="SAY83" s="66"/>
      <c r="SAZ83" s="66"/>
      <c r="SBA83" s="66"/>
      <c r="SBB83" s="66"/>
      <c r="SBC83" s="66"/>
      <c r="SBD83" s="66"/>
      <c r="SBE83" s="66"/>
      <c r="SBF83" s="66"/>
      <c r="SBG83" s="66"/>
      <c r="SBH83" s="66"/>
      <c r="SBI83" s="66"/>
      <c r="SBJ83" s="66"/>
      <c r="SBK83" s="66"/>
      <c r="SBL83" s="66"/>
      <c r="SBM83" s="66"/>
      <c r="SBN83" s="66"/>
      <c r="SBO83" s="66"/>
      <c r="SBP83" s="66"/>
      <c r="SBQ83" s="66"/>
      <c r="SBR83" s="66"/>
      <c r="SBS83" s="66"/>
      <c r="SBT83" s="66"/>
      <c r="SBU83" s="66"/>
      <c r="SBV83" s="66"/>
      <c r="SBW83" s="66"/>
      <c r="SBX83" s="66"/>
      <c r="SBY83" s="66"/>
      <c r="SBZ83" s="66"/>
      <c r="SCA83" s="66"/>
      <c r="SCB83" s="66"/>
      <c r="SCC83" s="66"/>
      <c r="SCD83" s="66"/>
      <c r="SCE83" s="66"/>
      <c r="SCF83" s="66"/>
      <c r="SCG83" s="66"/>
      <c r="SCH83" s="66"/>
      <c r="SCI83" s="66"/>
      <c r="SCJ83" s="66"/>
      <c r="SCK83" s="66"/>
      <c r="SCL83" s="66"/>
      <c r="SCM83" s="66"/>
      <c r="SCN83" s="66"/>
      <c r="SCO83" s="66"/>
      <c r="SCP83" s="66"/>
      <c r="SCQ83" s="66"/>
      <c r="SCR83" s="66"/>
      <c r="SCS83" s="66"/>
      <c r="SCT83" s="66"/>
      <c r="SCU83" s="66"/>
      <c r="SCV83" s="66"/>
      <c r="SCW83" s="66"/>
      <c r="SCX83" s="66"/>
      <c r="SCY83" s="66"/>
      <c r="SCZ83" s="66"/>
      <c r="SDA83" s="66"/>
      <c r="SDB83" s="66"/>
      <c r="SDC83" s="66"/>
      <c r="SDD83" s="66"/>
      <c r="SDE83" s="66"/>
      <c r="SDF83" s="66"/>
      <c r="SDG83" s="66"/>
      <c r="SDH83" s="66"/>
      <c r="SDI83" s="66"/>
      <c r="SDJ83" s="66"/>
      <c r="SDK83" s="66"/>
      <c r="SDL83" s="66"/>
      <c r="SDM83" s="66"/>
      <c r="SDN83" s="66"/>
      <c r="SDO83" s="66"/>
      <c r="SDP83" s="66"/>
      <c r="SDQ83" s="66"/>
      <c r="SDR83" s="66"/>
      <c r="SDS83" s="66"/>
      <c r="SDT83" s="66"/>
      <c r="SDU83" s="66"/>
      <c r="SDV83" s="66"/>
      <c r="SDW83" s="66"/>
      <c r="SDX83" s="66"/>
      <c r="SDY83" s="66"/>
      <c r="SDZ83" s="66"/>
      <c r="SEA83" s="66"/>
      <c r="SEB83" s="66"/>
      <c r="SEC83" s="66"/>
      <c r="SED83" s="66"/>
      <c r="SEE83" s="66"/>
      <c r="SEF83" s="66"/>
      <c r="SEG83" s="66"/>
      <c r="SEH83" s="66"/>
      <c r="SEI83" s="66"/>
      <c r="SEJ83" s="66"/>
      <c r="SEK83" s="66"/>
      <c r="SEL83" s="66"/>
      <c r="SEM83" s="66"/>
      <c r="SEN83" s="66"/>
      <c r="SEO83" s="66"/>
      <c r="SEP83" s="66"/>
      <c r="SEQ83" s="66"/>
      <c r="SER83" s="66"/>
      <c r="SES83" s="66"/>
      <c r="SET83" s="66"/>
      <c r="SEU83" s="66"/>
      <c r="SEV83" s="66"/>
      <c r="SEW83" s="66"/>
      <c r="SEX83" s="66"/>
      <c r="SEY83" s="66"/>
      <c r="SEZ83" s="66"/>
      <c r="SFA83" s="66"/>
      <c r="SFB83" s="66"/>
      <c r="SFC83" s="66"/>
      <c r="SFD83" s="66"/>
      <c r="SFE83" s="66"/>
      <c r="SFF83" s="66"/>
      <c r="SFG83" s="66"/>
      <c r="SFH83" s="66"/>
      <c r="SFI83" s="66"/>
      <c r="SFJ83" s="66"/>
      <c r="SFK83" s="66"/>
      <c r="SFL83" s="66"/>
      <c r="SFM83" s="66"/>
      <c r="SFN83" s="66"/>
      <c r="SFO83" s="66"/>
      <c r="SFP83" s="66"/>
      <c r="SFQ83" s="66"/>
      <c r="SFR83" s="66"/>
      <c r="SFS83" s="66"/>
      <c r="SFT83" s="66"/>
      <c r="SFU83" s="66"/>
      <c r="SFV83" s="66"/>
      <c r="SFW83" s="66"/>
      <c r="SFX83" s="66"/>
      <c r="SFY83" s="66"/>
      <c r="SFZ83" s="66"/>
      <c r="SGA83" s="66"/>
      <c r="SGB83" s="66"/>
      <c r="SGC83" s="66"/>
      <c r="SGD83" s="66"/>
      <c r="SGE83" s="66"/>
      <c r="SGF83" s="66"/>
      <c r="SGG83" s="66"/>
      <c r="SGH83" s="66"/>
      <c r="SGI83" s="66"/>
      <c r="SGJ83" s="66"/>
      <c r="SGK83" s="66"/>
      <c r="SGL83" s="66"/>
      <c r="SGM83" s="66"/>
      <c r="SGN83" s="66"/>
      <c r="SGO83" s="66"/>
      <c r="SGP83" s="66"/>
      <c r="SGQ83" s="66"/>
      <c r="SGR83" s="66"/>
      <c r="SGS83" s="66"/>
      <c r="SGT83" s="66"/>
      <c r="SGU83" s="66"/>
      <c r="SGV83" s="66"/>
      <c r="SGW83" s="66"/>
      <c r="SGX83" s="66"/>
      <c r="SGY83" s="66"/>
      <c r="SGZ83" s="66"/>
      <c r="SHA83" s="66"/>
      <c r="SHB83" s="66"/>
      <c r="SHC83" s="66"/>
      <c r="SHD83" s="66"/>
      <c r="SHE83" s="66"/>
      <c r="SHF83" s="66"/>
      <c r="SHG83" s="66"/>
      <c r="SHH83" s="66"/>
      <c r="SHI83" s="66"/>
      <c r="SHJ83" s="66"/>
      <c r="SHK83" s="66"/>
      <c r="SHL83" s="66"/>
      <c r="SHM83" s="66"/>
      <c r="SHN83" s="66"/>
      <c r="SHO83" s="66"/>
      <c r="SHP83" s="66"/>
      <c r="SHQ83" s="66"/>
      <c r="SHR83" s="66"/>
      <c r="SHS83" s="66"/>
      <c r="SHT83" s="66"/>
      <c r="SHU83" s="66"/>
      <c r="SHV83" s="66"/>
      <c r="SHW83" s="66"/>
      <c r="SHX83" s="66"/>
      <c r="SHY83" s="66"/>
      <c r="SHZ83" s="66"/>
      <c r="SIA83" s="66"/>
      <c r="SIB83" s="66"/>
      <c r="SIC83" s="66"/>
      <c r="SID83" s="66"/>
      <c r="SIE83" s="66"/>
      <c r="SIF83" s="66"/>
      <c r="SIG83" s="66"/>
      <c r="SIH83" s="66"/>
      <c r="SII83" s="66"/>
      <c r="SIJ83" s="66"/>
      <c r="SIK83" s="66"/>
      <c r="SIL83" s="66"/>
      <c r="SIM83" s="66"/>
      <c r="SIN83" s="66"/>
      <c r="SIO83" s="66"/>
      <c r="SIP83" s="66"/>
      <c r="SIQ83" s="66"/>
      <c r="SIR83" s="66"/>
      <c r="SIS83" s="66"/>
      <c r="SIT83" s="66"/>
      <c r="SIU83" s="66"/>
      <c r="SIV83" s="66"/>
      <c r="SIW83" s="66"/>
      <c r="SIX83" s="66"/>
      <c r="SIY83" s="66"/>
      <c r="SIZ83" s="66"/>
      <c r="SJA83" s="66"/>
      <c r="SJB83" s="66"/>
      <c r="SJC83" s="66"/>
      <c r="SJD83" s="66"/>
      <c r="SJE83" s="66"/>
      <c r="SJF83" s="66"/>
      <c r="SJG83" s="66"/>
      <c r="SJH83" s="66"/>
      <c r="SJI83" s="66"/>
      <c r="SJJ83" s="66"/>
      <c r="SJK83" s="66"/>
      <c r="SJL83" s="66"/>
      <c r="SJM83" s="66"/>
      <c r="SJN83" s="66"/>
      <c r="SJO83" s="66"/>
      <c r="SJP83" s="66"/>
      <c r="SJQ83" s="66"/>
      <c r="SJR83" s="66"/>
      <c r="SJS83" s="66"/>
      <c r="SJT83" s="66"/>
      <c r="SJU83" s="66"/>
      <c r="SJV83" s="66"/>
      <c r="SJW83" s="66"/>
      <c r="SJX83" s="66"/>
      <c r="SJY83" s="66"/>
      <c r="SJZ83" s="66"/>
      <c r="SKA83" s="66"/>
      <c r="SKB83" s="66"/>
      <c r="SKC83" s="66"/>
      <c r="SKD83" s="66"/>
      <c r="SKE83" s="66"/>
      <c r="SKF83" s="66"/>
      <c r="SKG83" s="66"/>
      <c r="SKH83" s="66"/>
      <c r="SKI83" s="66"/>
      <c r="SKJ83" s="66"/>
      <c r="SKK83" s="66"/>
      <c r="SKL83" s="66"/>
      <c r="SKM83" s="66"/>
      <c r="SKN83" s="66"/>
      <c r="SKO83" s="66"/>
      <c r="SKP83" s="66"/>
      <c r="SKQ83" s="66"/>
      <c r="SKR83" s="66"/>
      <c r="SKS83" s="66"/>
      <c r="SKT83" s="66"/>
      <c r="SKU83" s="66"/>
      <c r="SKV83" s="66"/>
      <c r="SKW83" s="66"/>
      <c r="SKX83" s="66"/>
      <c r="SKY83" s="66"/>
      <c r="SKZ83" s="66"/>
      <c r="SLA83" s="66"/>
      <c r="SLB83" s="66"/>
      <c r="SLC83" s="66"/>
      <c r="SLD83" s="66"/>
      <c r="SLE83" s="66"/>
      <c r="SLF83" s="66"/>
      <c r="SLG83" s="66"/>
      <c r="SLH83" s="66"/>
      <c r="SLI83" s="66"/>
      <c r="SLJ83" s="66"/>
      <c r="SLK83" s="66"/>
      <c r="SLL83" s="66"/>
      <c r="SLM83" s="66"/>
      <c r="SLN83" s="66"/>
      <c r="SLO83" s="66"/>
      <c r="SLP83" s="66"/>
      <c r="SLQ83" s="66"/>
      <c r="SLR83" s="66"/>
      <c r="SLS83" s="66"/>
      <c r="SLT83" s="66"/>
      <c r="SLU83" s="66"/>
      <c r="SLV83" s="66"/>
      <c r="SLW83" s="66"/>
      <c r="SLX83" s="66"/>
      <c r="SLY83" s="66"/>
      <c r="SLZ83" s="66"/>
      <c r="SMA83" s="66"/>
      <c r="SMB83" s="66"/>
      <c r="SMC83" s="66"/>
      <c r="SMD83" s="66"/>
      <c r="SME83" s="66"/>
      <c r="SMF83" s="66"/>
      <c r="SMG83" s="66"/>
      <c r="SMH83" s="66"/>
      <c r="SMI83" s="66"/>
      <c r="SMJ83" s="66"/>
      <c r="SMK83" s="66"/>
      <c r="SML83" s="66"/>
      <c r="SMM83" s="66"/>
      <c r="SMN83" s="66"/>
      <c r="SMO83" s="66"/>
      <c r="SMP83" s="66"/>
      <c r="SMQ83" s="66"/>
      <c r="SMR83" s="66"/>
      <c r="SMS83" s="66"/>
      <c r="SMT83" s="66"/>
      <c r="SMU83" s="66"/>
      <c r="SMV83" s="66"/>
      <c r="SMW83" s="66"/>
      <c r="SMX83" s="66"/>
      <c r="SMY83" s="66"/>
      <c r="SMZ83" s="66"/>
      <c r="SNA83" s="66"/>
      <c r="SNB83" s="66"/>
      <c r="SNC83" s="66"/>
      <c r="SND83" s="66"/>
      <c r="SNE83" s="66"/>
      <c r="SNF83" s="66"/>
      <c r="SNG83" s="66"/>
      <c r="SNH83" s="66"/>
      <c r="SNI83" s="66"/>
      <c r="SNJ83" s="66"/>
      <c r="SNK83" s="66"/>
      <c r="SNL83" s="66"/>
      <c r="SNM83" s="66"/>
      <c r="SNN83" s="66"/>
      <c r="SNO83" s="66"/>
      <c r="SNP83" s="66"/>
      <c r="SNQ83" s="66"/>
      <c r="SNR83" s="66"/>
      <c r="SNS83" s="66"/>
      <c r="SNT83" s="66"/>
      <c r="SNU83" s="66"/>
      <c r="SNV83" s="66"/>
      <c r="SNW83" s="66"/>
      <c r="SNX83" s="66"/>
      <c r="SNY83" s="66"/>
      <c r="SNZ83" s="66"/>
      <c r="SOA83" s="66"/>
      <c r="SOB83" s="66"/>
      <c r="SOC83" s="66"/>
      <c r="SOD83" s="66"/>
      <c r="SOE83" s="66"/>
      <c r="SOF83" s="66"/>
      <c r="SOG83" s="66"/>
      <c r="SOH83" s="66"/>
      <c r="SOI83" s="66"/>
      <c r="SOJ83" s="66"/>
      <c r="SOK83" s="66"/>
      <c r="SOL83" s="66"/>
      <c r="SOM83" s="66"/>
      <c r="SON83" s="66"/>
      <c r="SOO83" s="66"/>
      <c r="SOP83" s="66"/>
      <c r="SOQ83" s="66"/>
      <c r="SOR83" s="66"/>
      <c r="SOS83" s="66"/>
      <c r="SOT83" s="66"/>
      <c r="SOU83" s="66"/>
      <c r="SOV83" s="66"/>
      <c r="SOW83" s="66"/>
      <c r="SOX83" s="66"/>
      <c r="SOY83" s="66"/>
      <c r="SOZ83" s="66"/>
      <c r="SPA83" s="66"/>
      <c r="SPB83" s="66"/>
      <c r="SPC83" s="66"/>
      <c r="SPD83" s="66"/>
      <c r="SPE83" s="66"/>
      <c r="SPF83" s="66"/>
      <c r="SPG83" s="66"/>
      <c r="SPH83" s="66"/>
      <c r="SPI83" s="66"/>
      <c r="SPJ83" s="66"/>
      <c r="SPK83" s="66"/>
      <c r="SPL83" s="66"/>
      <c r="SPM83" s="66"/>
      <c r="SPN83" s="66"/>
      <c r="SPO83" s="66"/>
      <c r="SPP83" s="66"/>
      <c r="SPQ83" s="66"/>
      <c r="SPR83" s="66"/>
      <c r="SPS83" s="66"/>
      <c r="SPT83" s="66"/>
      <c r="SPU83" s="66"/>
      <c r="SPV83" s="66"/>
      <c r="SPW83" s="66"/>
      <c r="SPX83" s="66"/>
      <c r="SPY83" s="66"/>
      <c r="SPZ83" s="66"/>
      <c r="SQA83" s="66"/>
      <c r="SQB83" s="66"/>
      <c r="SQC83" s="66"/>
      <c r="SQD83" s="66"/>
      <c r="SQE83" s="66"/>
      <c r="SQF83" s="66"/>
      <c r="SQG83" s="66"/>
      <c r="SQH83" s="66"/>
      <c r="SQI83" s="66"/>
      <c r="SQJ83" s="66"/>
      <c r="SQK83" s="66"/>
      <c r="SQL83" s="66"/>
      <c r="SQM83" s="66"/>
      <c r="SQN83" s="66"/>
      <c r="SQO83" s="66"/>
      <c r="SQP83" s="66"/>
      <c r="SQQ83" s="66"/>
      <c r="SQR83" s="66"/>
      <c r="SQS83" s="66"/>
      <c r="SQT83" s="66"/>
      <c r="SQU83" s="66"/>
      <c r="SQV83" s="66"/>
      <c r="SQW83" s="66"/>
      <c r="SQX83" s="66"/>
      <c r="SQY83" s="66"/>
      <c r="SQZ83" s="66"/>
      <c r="SRA83" s="66"/>
      <c r="SRB83" s="66"/>
      <c r="SRC83" s="66"/>
      <c r="SRD83" s="66"/>
      <c r="SRE83" s="66"/>
      <c r="SRF83" s="66"/>
      <c r="SRG83" s="66"/>
      <c r="SRH83" s="66"/>
      <c r="SRI83" s="66"/>
      <c r="SRJ83" s="66"/>
      <c r="SRK83" s="66"/>
      <c r="SRL83" s="66"/>
      <c r="SRM83" s="66"/>
      <c r="SRN83" s="66"/>
      <c r="SRO83" s="66"/>
      <c r="SRP83" s="66"/>
      <c r="SRQ83" s="66"/>
      <c r="SRR83" s="66"/>
      <c r="SRS83" s="66"/>
      <c r="SRT83" s="66"/>
      <c r="SRU83" s="66"/>
      <c r="SRV83" s="66"/>
      <c r="SRW83" s="66"/>
      <c r="SRX83" s="66"/>
      <c r="SRY83" s="66"/>
      <c r="SRZ83" s="66"/>
      <c r="SSA83" s="66"/>
      <c r="SSB83" s="66"/>
      <c r="SSC83" s="66"/>
      <c r="SSD83" s="66"/>
      <c r="SSE83" s="66"/>
      <c r="SSF83" s="66"/>
      <c r="SSG83" s="66"/>
      <c r="SSH83" s="66"/>
      <c r="SSI83" s="66"/>
      <c r="SSJ83" s="66"/>
      <c r="SSK83" s="66"/>
      <c r="SSL83" s="66"/>
      <c r="SSM83" s="66"/>
      <c r="SSN83" s="66"/>
      <c r="SSO83" s="66"/>
      <c r="SSP83" s="66"/>
      <c r="SSQ83" s="66"/>
      <c r="SSR83" s="66"/>
      <c r="SSS83" s="66"/>
      <c r="SST83" s="66"/>
      <c r="SSU83" s="66"/>
      <c r="SSV83" s="66"/>
      <c r="SSW83" s="66"/>
      <c r="SSX83" s="66"/>
      <c r="SSY83" s="66"/>
      <c r="SSZ83" s="66"/>
      <c r="STA83" s="66"/>
      <c r="STB83" s="66"/>
      <c r="STC83" s="66"/>
      <c r="STD83" s="66"/>
      <c r="STE83" s="66"/>
      <c r="STF83" s="66"/>
      <c r="STG83" s="66"/>
      <c r="STH83" s="66"/>
      <c r="STI83" s="66"/>
      <c r="STJ83" s="66"/>
      <c r="STK83" s="66"/>
      <c r="STL83" s="66"/>
      <c r="STM83" s="66"/>
      <c r="STN83" s="66"/>
      <c r="STO83" s="66"/>
      <c r="STP83" s="66"/>
      <c r="STQ83" s="66"/>
      <c r="STR83" s="66"/>
      <c r="STS83" s="66"/>
      <c r="STT83" s="66"/>
      <c r="STU83" s="66"/>
      <c r="STV83" s="66"/>
      <c r="STW83" s="66"/>
      <c r="STX83" s="66"/>
      <c r="STY83" s="66"/>
      <c r="STZ83" s="66"/>
      <c r="SUA83" s="66"/>
      <c r="SUB83" s="66"/>
      <c r="SUC83" s="66"/>
      <c r="SUD83" s="66"/>
      <c r="SUE83" s="66"/>
      <c r="SUF83" s="66"/>
      <c r="SUG83" s="66"/>
      <c r="SUH83" s="66"/>
      <c r="SUI83" s="66"/>
      <c r="SUJ83" s="66"/>
      <c r="SUK83" s="66"/>
      <c r="SUL83" s="66"/>
      <c r="SUM83" s="66"/>
      <c r="SUN83" s="66"/>
      <c r="SUO83" s="66"/>
      <c r="SUP83" s="66"/>
      <c r="SUQ83" s="66"/>
      <c r="SUR83" s="66"/>
      <c r="SUS83" s="66"/>
      <c r="SUT83" s="66"/>
      <c r="SUU83" s="66"/>
      <c r="SUV83" s="66"/>
      <c r="SUW83" s="66"/>
      <c r="SUX83" s="66"/>
      <c r="SUY83" s="66"/>
      <c r="SUZ83" s="66"/>
      <c r="SVA83" s="66"/>
      <c r="SVB83" s="66"/>
      <c r="SVC83" s="66"/>
      <c r="SVD83" s="66"/>
      <c r="SVE83" s="66"/>
      <c r="SVF83" s="66"/>
      <c r="SVG83" s="66"/>
      <c r="SVH83" s="66"/>
      <c r="SVI83" s="66"/>
      <c r="SVJ83" s="66"/>
      <c r="SVK83" s="66"/>
      <c r="SVL83" s="66"/>
      <c r="SVM83" s="66"/>
      <c r="SVN83" s="66"/>
      <c r="SVO83" s="66"/>
      <c r="SVP83" s="66"/>
      <c r="SVQ83" s="66"/>
      <c r="SVR83" s="66"/>
      <c r="SVS83" s="66"/>
      <c r="SVT83" s="66"/>
      <c r="SVU83" s="66"/>
      <c r="SVV83" s="66"/>
      <c r="SVW83" s="66"/>
      <c r="SVX83" s="66"/>
      <c r="SVY83" s="66"/>
      <c r="SVZ83" s="66"/>
      <c r="SWA83" s="66"/>
      <c r="SWB83" s="66"/>
      <c r="SWC83" s="66"/>
      <c r="SWD83" s="66"/>
      <c r="SWE83" s="66"/>
      <c r="SWF83" s="66"/>
      <c r="SWG83" s="66"/>
      <c r="SWH83" s="66"/>
      <c r="SWI83" s="66"/>
      <c r="SWJ83" s="66"/>
      <c r="SWK83" s="66"/>
      <c r="SWL83" s="66"/>
      <c r="SWM83" s="66"/>
      <c r="SWN83" s="66"/>
      <c r="SWO83" s="66"/>
      <c r="SWP83" s="66"/>
      <c r="SWQ83" s="66"/>
      <c r="SWR83" s="66"/>
      <c r="SWS83" s="66"/>
      <c r="SWT83" s="66"/>
      <c r="SWU83" s="66"/>
      <c r="SWV83" s="66"/>
      <c r="SWW83" s="66"/>
      <c r="SWX83" s="66"/>
      <c r="SWY83" s="66"/>
      <c r="SWZ83" s="66"/>
      <c r="SXA83" s="66"/>
      <c r="SXB83" s="66"/>
      <c r="SXC83" s="66"/>
      <c r="SXD83" s="66"/>
      <c r="SXE83" s="66"/>
      <c r="SXF83" s="66"/>
      <c r="SXG83" s="66"/>
      <c r="SXH83" s="66"/>
      <c r="SXI83" s="66"/>
      <c r="SXJ83" s="66"/>
      <c r="SXK83" s="66"/>
      <c r="SXL83" s="66"/>
      <c r="SXM83" s="66"/>
      <c r="SXN83" s="66"/>
      <c r="SXO83" s="66"/>
      <c r="SXP83" s="66"/>
      <c r="SXQ83" s="66"/>
      <c r="SXR83" s="66"/>
      <c r="SXS83" s="66"/>
      <c r="SXT83" s="66"/>
      <c r="SXU83" s="66"/>
      <c r="SXV83" s="66"/>
      <c r="SXW83" s="66"/>
      <c r="SXX83" s="66"/>
      <c r="SXY83" s="66"/>
      <c r="SXZ83" s="66"/>
      <c r="SYA83" s="66"/>
      <c r="SYB83" s="66"/>
      <c r="SYC83" s="66"/>
      <c r="SYD83" s="66"/>
      <c r="SYE83" s="66"/>
      <c r="SYF83" s="66"/>
      <c r="SYG83" s="66"/>
      <c r="SYH83" s="66"/>
      <c r="SYI83" s="66"/>
      <c r="SYJ83" s="66"/>
      <c r="SYK83" s="66"/>
      <c r="SYL83" s="66"/>
      <c r="SYM83" s="66"/>
      <c r="SYN83" s="66"/>
      <c r="SYO83" s="66"/>
      <c r="SYP83" s="66"/>
      <c r="SYQ83" s="66"/>
      <c r="SYR83" s="66"/>
      <c r="SYS83" s="66"/>
      <c r="SYT83" s="66"/>
      <c r="SYU83" s="66"/>
      <c r="SYV83" s="66"/>
      <c r="SYW83" s="66"/>
      <c r="SYX83" s="66"/>
      <c r="SYY83" s="66"/>
      <c r="SYZ83" s="66"/>
      <c r="SZA83" s="66"/>
      <c r="SZB83" s="66"/>
      <c r="SZC83" s="66"/>
      <c r="SZD83" s="66"/>
      <c r="SZE83" s="66"/>
      <c r="SZF83" s="66"/>
      <c r="SZG83" s="66"/>
      <c r="SZH83" s="66"/>
      <c r="SZI83" s="66"/>
      <c r="SZJ83" s="66"/>
      <c r="SZK83" s="66"/>
      <c r="SZL83" s="66"/>
      <c r="SZM83" s="66"/>
      <c r="SZN83" s="66"/>
      <c r="SZO83" s="66"/>
      <c r="SZP83" s="66"/>
      <c r="SZQ83" s="66"/>
      <c r="SZR83" s="66"/>
      <c r="SZS83" s="66"/>
      <c r="SZT83" s="66"/>
      <c r="SZU83" s="66"/>
      <c r="SZV83" s="66"/>
      <c r="SZW83" s="66"/>
      <c r="SZX83" s="66"/>
      <c r="SZY83" s="66"/>
      <c r="SZZ83" s="66"/>
      <c r="TAA83" s="66"/>
      <c r="TAB83" s="66"/>
      <c r="TAC83" s="66"/>
      <c r="TAD83" s="66"/>
      <c r="TAE83" s="66"/>
      <c r="TAF83" s="66"/>
      <c r="TAG83" s="66"/>
      <c r="TAH83" s="66"/>
      <c r="TAI83" s="66"/>
      <c r="TAJ83" s="66"/>
      <c r="TAK83" s="66"/>
      <c r="TAL83" s="66"/>
      <c r="TAM83" s="66"/>
      <c r="TAN83" s="66"/>
      <c r="TAO83" s="66"/>
      <c r="TAP83" s="66"/>
      <c r="TAQ83" s="66"/>
      <c r="TAR83" s="66"/>
      <c r="TAS83" s="66"/>
      <c r="TAT83" s="66"/>
      <c r="TAU83" s="66"/>
      <c r="TAV83" s="66"/>
      <c r="TAW83" s="66"/>
      <c r="TAX83" s="66"/>
      <c r="TAY83" s="66"/>
      <c r="TAZ83" s="66"/>
      <c r="TBA83" s="66"/>
      <c r="TBB83" s="66"/>
      <c r="TBC83" s="66"/>
      <c r="TBD83" s="66"/>
      <c r="TBE83" s="66"/>
      <c r="TBF83" s="66"/>
      <c r="TBG83" s="66"/>
      <c r="TBH83" s="66"/>
      <c r="TBI83" s="66"/>
      <c r="TBJ83" s="66"/>
      <c r="TBK83" s="66"/>
      <c r="TBL83" s="66"/>
      <c r="TBM83" s="66"/>
      <c r="TBN83" s="66"/>
      <c r="TBO83" s="66"/>
      <c r="TBP83" s="66"/>
      <c r="TBQ83" s="66"/>
      <c r="TBR83" s="66"/>
      <c r="TBS83" s="66"/>
      <c r="TBT83" s="66"/>
      <c r="TBU83" s="66"/>
      <c r="TBV83" s="66"/>
      <c r="TBW83" s="66"/>
      <c r="TBX83" s="66"/>
      <c r="TBY83" s="66"/>
      <c r="TBZ83" s="66"/>
      <c r="TCA83" s="66"/>
      <c r="TCB83" s="66"/>
      <c r="TCC83" s="66"/>
      <c r="TCD83" s="66"/>
      <c r="TCE83" s="66"/>
      <c r="TCF83" s="66"/>
      <c r="TCG83" s="66"/>
      <c r="TCH83" s="66"/>
      <c r="TCI83" s="66"/>
      <c r="TCJ83" s="66"/>
      <c r="TCK83" s="66"/>
      <c r="TCL83" s="66"/>
      <c r="TCM83" s="66"/>
      <c r="TCN83" s="66"/>
      <c r="TCO83" s="66"/>
      <c r="TCP83" s="66"/>
      <c r="TCQ83" s="66"/>
      <c r="TCR83" s="66"/>
      <c r="TCS83" s="66"/>
      <c r="TCT83" s="66"/>
      <c r="TCU83" s="66"/>
      <c r="TCV83" s="66"/>
      <c r="TCW83" s="66"/>
      <c r="TCX83" s="66"/>
      <c r="TCY83" s="66"/>
      <c r="TCZ83" s="66"/>
      <c r="TDA83" s="66"/>
      <c r="TDB83" s="66"/>
      <c r="TDC83" s="66"/>
      <c r="TDD83" s="66"/>
      <c r="TDE83" s="66"/>
      <c r="TDF83" s="66"/>
      <c r="TDG83" s="66"/>
      <c r="TDH83" s="66"/>
      <c r="TDI83" s="66"/>
      <c r="TDJ83" s="66"/>
      <c r="TDK83" s="66"/>
      <c r="TDL83" s="66"/>
      <c r="TDM83" s="66"/>
      <c r="TDN83" s="66"/>
      <c r="TDO83" s="66"/>
      <c r="TDP83" s="66"/>
      <c r="TDQ83" s="66"/>
      <c r="TDR83" s="66"/>
      <c r="TDS83" s="66"/>
      <c r="TDT83" s="66"/>
      <c r="TDU83" s="66"/>
      <c r="TDV83" s="66"/>
      <c r="TDW83" s="66"/>
      <c r="TDX83" s="66"/>
      <c r="TDY83" s="66"/>
      <c r="TDZ83" s="66"/>
      <c r="TEA83" s="66"/>
      <c r="TEB83" s="66"/>
      <c r="TEC83" s="66"/>
      <c r="TED83" s="66"/>
      <c r="TEE83" s="66"/>
      <c r="TEF83" s="66"/>
      <c r="TEG83" s="66"/>
      <c r="TEH83" s="66"/>
      <c r="TEI83" s="66"/>
      <c r="TEJ83" s="66"/>
      <c r="TEK83" s="66"/>
      <c r="TEL83" s="66"/>
      <c r="TEM83" s="66"/>
      <c r="TEN83" s="66"/>
      <c r="TEO83" s="66"/>
      <c r="TEP83" s="66"/>
      <c r="TEQ83" s="66"/>
      <c r="TER83" s="66"/>
      <c r="TES83" s="66"/>
      <c r="TET83" s="66"/>
      <c r="TEU83" s="66"/>
      <c r="TEV83" s="66"/>
      <c r="TEW83" s="66"/>
      <c r="TEX83" s="66"/>
      <c r="TEY83" s="66"/>
      <c r="TEZ83" s="66"/>
      <c r="TFA83" s="66"/>
      <c r="TFB83" s="66"/>
      <c r="TFC83" s="66"/>
      <c r="TFD83" s="66"/>
      <c r="TFE83" s="66"/>
      <c r="TFF83" s="66"/>
      <c r="TFG83" s="66"/>
      <c r="TFH83" s="66"/>
      <c r="TFI83" s="66"/>
      <c r="TFJ83" s="66"/>
      <c r="TFK83" s="66"/>
      <c r="TFL83" s="66"/>
      <c r="TFM83" s="66"/>
      <c r="TFN83" s="66"/>
      <c r="TFO83" s="66"/>
      <c r="TFP83" s="66"/>
      <c r="TFQ83" s="66"/>
      <c r="TFR83" s="66"/>
      <c r="TFS83" s="66"/>
      <c r="TFT83" s="66"/>
      <c r="TFU83" s="66"/>
      <c r="TFV83" s="66"/>
      <c r="TFW83" s="66"/>
      <c r="TFX83" s="66"/>
      <c r="TFY83" s="66"/>
      <c r="TFZ83" s="66"/>
      <c r="TGA83" s="66"/>
      <c r="TGB83" s="66"/>
      <c r="TGC83" s="66"/>
      <c r="TGD83" s="66"/>
      <c r="TGE83" s="66"/>
      <c r="TGF83" s="66"/>
      <c r="TGG83" s="66"/>
      <c r="TGH83" s="66"/>
      <c r="TGI83" s="66"/>
      <c r="TGJ83" s="66"/>
      <c r="TGK83" s="66"/>
      <c r="TGL83" s="66"/>
      <c r="TGM83" s="66"/>
      <c r="TGN83" s="66"/>
      <c r="TGO83" s="66"/>
      <c r="TGP83" s="66"/>
      <c r="TGQ83" s="66"/>
      <c r="TGR83" s="66"/>
      <c r="TGS83" s="66"/>
      <c r="TGT83" s="66"/>
      <c r="TGU83" s="66"/>
      <c r="TGV83" s="66"/>
      <c r="TGW83" s="66"/>
      <c r="TGX83" s="66"/>
      <c r="TGY83" s="66"/>
      <c r="TGZ83" s="66"/>
      <c r="THA83" s="66"/>
      <c r="THB83" s="66"/>
      <c r="THC83" s="66"/>
      <c r="THD83" s="66"/>
      <c r="THE83" s="66"/>
      <c r="THF83" s="66"/>
      <c r="THG83" s="66"/>
      <c r="THH83" s="66"/>
      <c r="THI83" s="66"/>
      <c r="THJ83" s="66"/>
      <c r="THK83" s="66"/>
      <c r="THL83" s="66"/>
      <c r="THM83" s="66"/>
      <c r="THN83" s="66"/>
      <c r="THO83" s="66"/>
      <c r="THP83" s="66"/>
      <c r="THQ83" s="66"/>
      <c r="THR83" s="66"/>
      <c r="THS83" s="66"/>
      <c r="THT83" s="66"/>
      <c r="THU83" s="66"/>
      <c r="THV83" s="66"/>
      <c r="THW83" s="66"/>
      <c r="THX83" s="66"/>
      <c r="THY83" s="66"/>
      <c r="THZ83" s="66"/>
      <c r="TIA83" s="66"/>
      <c r="TIB83" s="66"/>
      <c r="TIC83" s="66"/>
      <c r="TID83" s="66"/>
      <c r="TIE83" s="66"/>
      <c r="TIF83" s="66"/>
      <c r="TIG83" s="66"/>
      <c r="TIH83" s="66"/>
      <c r="TII83" s="66"/>
      <c r="TIJ83" s="66"/>
      <c r="TIK83" s="66"/>
      <c r="TIL83" s="66"/>
      <c r="TIM83" s="66"/>
      <c r="TIN83" s="66"/>
      <c r="TIO83" s="66"/>
      <c r="TIP83" s="66"/>
      <c r="TIQ83" s="66"/>
      <c r="TIR83" s="66"/>
      <c r="TIS83" s="66"/>
      <c r="TIT83" s="66"/>
      <c r="TIU83" s="66"/>
      <c r="TIV83" s="66"/>
      <c r="TIW83" s="66"/>
      <c r="TIX83" s="66"/>
      <c r="TIY83" s="66"/>
      <c r="TIZ83" s="66"/>
      <c r="TJA83" s="66"/>
      <c r="TJB83" s="66"/>
      <c r="TJC83" s="66"/>
      <c r="TJD83" s="66"/>
      <c r="TJE83" s="66"/>
      <c r="TJF83" s="66"/>
      <c r="TJG83" s="66"/>
      <c r="TJH83" s="66"/>
      <c r="TJI83" s="66"/>
      <c r="TJJ83" s="66"/>
      <c r="TJK83" s="66"/>
      <c r="TJL83" s="66"/>
      <c r="TJM83" s="66"/>
      <c r="TJN83" s="66"/>
      <c r="TJO83" s="66"/>
      <c r="TJP83" s="66"/>
      <c r="TJQ83" s="66"/>
      <c r="TJR83" s="66"/>
      <c r="TJS83" s="66"/>
      <c r="TJT83" s="66"/>
      <c r="TJU83" s="66"/>
      <c r="TJV83" s="66"/>
      <c r="TJW83" s="66"/>
      <c r="TJX83" s="66"/>
      <c r="TJY83" s="66"/>
      <c r="TJZ83" s="66"/>
      <c r="TKA83" s="66"/>
      <c r="TKB83" s="66"/>
      <c r="TKC83" s="66"/>
      <c r="TKD83" s="66"/>
      <c r="TKE83" s="66"/>
      <c r="TKF83" s="66"/>
      <c r="TKG83" s="66"/>
      <c r="TKH83" s="66"/>
      <c r="TKI83" s="66"/>
      <c r="TKJ83" s="66"/>
      <c r="TKK83" s="66"/>
      <c r="TKL83" s="66"/>
      <c r="TKM83" s="66"/>
      <c r="TKN83" s="66"/>
      <c r="TKO83" s="66"/>
      <c r="TKP83" s="66"/>
      <c r="TKQ83" s="66"/>
      <c r="TKR83" s="66"/>
      <c r="TKS83" s="66"/>
      <c r="TKT83" s="66"/>
      <c r="TKU83" s="66"/>
      <c r="TKV83" s="66"/>
      <c r="TKW83" s="66"/>
      <c r="TKX83" s="66"/>
      <c r="TKY83" s="66"/>
      <c r="TKZ83" s="66"/>
      <c r="TLA83" s="66"/>
      <c r="TLB83" s="66"/>
      <c r="TLC83" s="66"/>
      <c r="TLD83" s="66"/>
      <c r="TLE83" s="66"/>
      <c r="TLF83" s="66"/>
      <c r="TLG83" s="66"/>
      <c r="TLH83" s="66"/>
      <c r="TLI83" s="66"/>
      <c r="TLJ83" s="66"/>
      <c r="TLK83" s="66"/>
      <c r="TLL83" s="66"/>
      <c r="TLM83" s="66"/>
      <c r="TLN83" s="66"/>
      <c r="TLO83" s="66"/>
      <c r="TLP83" s="66"/>
      <c r="TLQ83" s="66"/>
      <c r="TLR83" s="66"/>
      <c r="TLS83" s="66"/>
      <c r="TLT83" s="66"/>
      <c r="TLU83" s="66"/>
      <c r="TLV83" s="66"/>
      <c r="TLW83" s="66"/>
      <c r="TLX83" s="66"/>
      <c r="TLY83" s="66"/>
      <c r="TLZ83" s="66"/>
      <c r="TMA83" s="66"/>
      <c r="TMB83" s="66"/>
      <c r="TMC83" s="66"/>
      <c r="TMD83" s="66"/>
      <c r="TME83" s="66"/>
      <c r="TMF83" s="66"/>
      <c r="TMG83" s="66"/>
      <c r="TMH83" s="66"/>
      <c r="TMI83" s="66"/>
      <c r="TMJ83" s="66"/>
      <c r="TMK83" s="66"/>
      <c r="TML83" s="66"/>
      <c r="TMM83" s="66"/>
      <c r="TMN83" s="66"/>
      <c r="TMO83" s="66"/>
      <c r="TMP83" s="66"/>
      <c r="TMQ83" s="66"/>
      <c r="TMR83" s="66"/>
      <c r="TMS83" s="66"/>
      <c r="TMT83" s="66"/>
      <c r="TMU83" s="66"/>
      <c r="TMV83" s="66"/>
      <c r="TMW83" s="66"/>
      <c r="TMX83" s="66"/>
      <c r="TMY83" s="66"/>
      <c r="TMZ83" s="66"/>
      <c r="TNA83" s="66"/>
      <c r="TNB83" s="66"/>
      <c r="TNC83" s="66"/>
      <c r="TND83" s="66"/>
      <c r="TNE83" s="66"/>
      <c r="TNF83" s="66"/>
      <c r="TNG83" s="66"/>
      <c r="TNH83" s="66"/>
      <c r="TNI83" s="66"/>
      <c r="TNJ83" s="66"/>
      <c r="TNK83" s="66"/>
      <c r="TNL83" s="66"/>
      <c r="TNM83" s="66"/>
      <c r="TNN83" s="66"/>
      <c r="TNO83" s="66"/>
      <c r="TNP83" s="66"/>
      <c r="TNQ83" s="66"/>
      <c r="TNR83" s="66"/>
      <c r="TNS83" s="66"/>
      <c r="TNT83" s="66"/>
      <c r="TNU83" s="66"/>
      <c r="TNV83" s="66"/>
      <c r="TNW83" s="66"/>
      <c r="TNX83" s="66"/>
      <c r="TNY83" s="66"/>
      <c r="TNZ83" s="66"/>
      <c r="TOA83" s="66"/>
      <c r="TOB83" s="66"/>
      <c r="TOC83" s="66"/>
      <c r="TOD83" s="66"/>
      <c r="TOE83" s="66"/>
      <c r="TOF83" s="66"/>
      <c r="TOG83" s="66"/>
      <c r="TOH83" s="66"/>
      <c r="TOI83" s="66"/>
      <c r="TOJ83" s="66"/>
      <c r="TOK83" s="66"/>
      <c r="TOL83" s="66"/>
      <c r="TOM83" s="66"/>
      <c r="TON83" s="66"/>
      <c r="TOO83" s="66"/>
      <c r="TOP83" s="66"/>
      <c r="TOQ83" s="66"/>
      <c r="TOR83" s="66"/>
      <c r="TOS83" s="66"/>
      <c r="TOT83" s="66"/>
      <c r="TOU83" s="66"/>
      <c r="TOV83" s="66"/>
      <c r="TOW83" s="66"/>
      <c r="TOX83" s="66"/>
      <c r="TOY83" s="66"/>
      <c r="TOZ83" s="66"/>
      <c r="TPA83" s="66"/>
      <c r="TPB83" s="66"/>
      <c r="TPC83" s="66"/>
      <c r="TPD83" s="66"/>
      <c r="TPE83" s="66"/>
      <c r="TPF83" s="66"/>
      <c r="TPG83" s="66"/>
      <c r="TPH83" s="66"/>
      <c r="TPI83" s="66"/>
      <c r="TPJ83" s="66"/>
      <c r="TPK83" s="66"/>
      <c r="TPL83" s="66"/>
      <c r="TPM83" s="66"/>
      <c r="TPN83" s="66"/>
      <c r="TPO83" s="66"/>
      <c r="TPP83" s="66"/>
      <c r="TPQ83" s="66"/>
      <c r="TPR83" s="66"/>
      <c r="TPS83" s="66"/>
      <c r="TPT83" s="66"/>
      <c r="TPU83" s="66"/>
      <c r="TPV83" s="66"/>
      <c r="TPW83" s="66"/>
      <c r="TPX83" s="66"/>
      <c r="TPY83" s="66"/>
      <c r="TPZ83" s="66"/>
      <c r="TQA83" s="66"/>
      <c r="TQB83" s="66"/>
      <c r="TQC83" s="66"/>
      <c r="TQD83" s="66"/>
      <c r="TQE83" s="66"/>
      <c r="TQF83" s="66"/>
      <c r="TQG83" s="66"/>
      <c r="TQH83" s="66"/>
      <c r="TQI83" s="66"/>
      <c r="TQJ83" s="66"/>
      <c r="TQK83" s="66"/>
      <c r="TQL83" s="66"/>
      <c r="TQM83" s="66"/>
      <c r="TQN83" s="66"/>
      <c r="TQO83" s="66"/>
      <c r="TQP83" s="66"/>
      <c r="TQQ83" s="66"/>
      <c r="TQR83" s="66"/>
      <c r="TQS83" s="66"/>
      <c r="TQT83" s="66"/>
      <c r="TQU83" s="66"/>
      <c r="TQV83" s="66"/>
      <c r="TQW83" s="66"/>
      <c r="TQX83" s="66"/>
      <c r="TQY83" s="66"/>
      <c r="TQZ83" s="66"/>
      <c r="TRA83" s="66"/>
      <c r="TRB83" s="66"/>
      <c r="TRC83" s="66"/>
      <c r="TRD83" s="66"/>
      <c r="TRE83" s="66"/>
      <c r="TRF83" s="66"/>
      <c r="TRG83" s="66"/>
      <c r="TRH83" s="66"/>
      <c r="TRI83" s="66"/>
      <c r="TRJ83" s="66"/>
      <c r="TRK83" s="66"/>
      <c r="TRL83" s="66"/>
      <c r="TRM83" s="66"/>
      <c r="TRN83" s="66"/>
      <c r="TRO83" s="66"/>
      <c r="TRP83" s="66"/>
      <c r="TRQ83" s="66"/>
      <c r="TRR83" s="66"/>
      <c r="TRS83" s="66"/>
      <c r="TRT83" s="66"/>
      <c r="TRU83" s="66"/>
      <c r="TRV83" s="66"/>
      <c r="TRW83" s="66"/>
      <c r="TRX83" s="66"/>
      <c r="TRY83" s="66"/>
      <c r="TRZ83" s="66"/>
      <c r="TSA83" s="66"/>
      <c r="TSB83" s="66"/>
      <c r="TSC83" s="66"/>
      <c r="TSD83" s="66"/>
      <c r="TSE83" s="66"/>
      <c r="TSF83" s="66"/>
      <c r="TSG83" s="66"/>
      <c r="TSH83" s="66"/>
      <c r="TSI83" s="66"/>
      <c r="TSJ83" s="66"/>
      <c r="TSK83" s="66"/>
      <c r="TSL83" s="66"/>
      <c r="TSM83" s="66"/>
      <c r="TSN83" s="66"/>
      <c r="TSO83" s="66"/>
      <c r="TSP83" s="66"/>
      <c r="TSQ83" s="66"/>
      <c r="TSR83" s="66"/>
      <c r="TSS83" s="66"/>
      <c r="TST83" s="66"/>
      <c r="TSU83" s="66"/>
      <c r="TSV83" s="66"/>
      <c r="TSW83" s="66"/>
      <c r="TSX83" s="66"/>
      <c r="TSY83" s="66"/>
      <c r="TSZ83" s="66"/>
      <c r="TTA83" s="66"/>
      <c r="TTB83" s="66"/>
      <c r="TTC83" s="66"/>
      <c r="TTD83" s="66"/>
      <c r="TTE83" s="66"/>
      <c r="TTF83" s="66"/>
      <c r="TTG83" s="66"/>
      <c r="TTH83" s="66"/>
      <c r="TTI83" s="66"/>
      <c r="TTJ83" s="66"/>
      <c r="TTK83" s="66"/>
      <c r="TTL83" s="66"/>
      <c r="TTM83" s="66"/>
      <c r="TTN83" s="66"/>
      <c r="TTO83" s="66"/>
      <c r="TTP83" s="66"/>
      <c r="TTQ83" s="66"/>
      <c r="TTR83" s="66"/>
      <c r="TTS83" s="66"/>
      <c r="TTT83" s="66"/>
      <c r="TTU83" s="66"/>
      <c r="TTV83" s="66"/>
      <c r="TTW83" s="66"/>
      <c r="TTX83" s="66"/>
      <c r="TTY83" s="66"/>
      <c r="TTZ83" s="66"/>
      <c r="TUA83" s="66"/>
      <c r="TUB83" s="66"/>
      <c r="TUC83" s="66"/>
      <c r="TUD83" s="66"/>
      <c r="TUE83" s="66"/>
      <c r="TUF83" s="66"/>
      <c r="TUG83" s="66"/>
      <c r="TUH83" s="66"/>
      <c r="TUI83" s="66"/>
      <c r="TUJ83" s="66"/>
      <c r="TUK83" s="66"/>
      <c r="TUL83" s="66"/>
      <c r="TUM83" s="66"/>
      <c r="TUN83" s="66"/>
      <c r="TUO83" s="66"/>
      <c r="TUP83" s="66"/>
      <c r="TUQ83" s="66"/>
      <c r="TUR83" s="66"/>
      <c r="TUS83" s="66"/>
      <c r="TUT83" s="66"/>
      <c r="TUU83" s="66"/>
      <c r="TUV83" s="66"/>
      <c r="TUW83" s="66"/>
      <c r="TUX83" s="66"/>
      <c r="TUY83" s="66"/>
      <c r="TUZ83" s="66"/>
      <c r="TVA83" s="66"/>
      <c r="TVB83" s="66"/>
      <c r="TVC83" s="66"/>
      <c r="TVD83" s="66"/>
      <c r="TVE83" s="66"/>
      <c r="TVF83" s="66"/>
      <c r="TVG83" s="66"/>
      <c r="TVH83" s="66"/>
      <c r="TVI83" s="66"/>
      <c r="TVJ83" s="66"/>
      <c r="TVK83" s="66"/>
      <c r="TVL83" s="66"/>
      <c r="TVM83" s="66"/>
      <c r="TVN83" s="66"/>
      <c r="TVO83" s="66"/>
      <c r="TVP83" s="66"/>
      <c r="TVQ83" s="66"/>
      <c r="TVR83" s="66"/>
      <c r="TVS83" s="66"/>
      <c r="TVT83" s="66"/>
      <c r="TVU83" s="66"/>
      <c r="TVV83" s="66"/>
      <c r="TVW83" s="66"/>
      <c r="TVX83" s="66"/>
      <c r="TVY83" s="66"/>
      <c r="TVZ83" s="66"/>
      <c r="TWA83" s="66"/>
      <c r="TWB83" s="66"/>
      <c r="TWC83" s="66"/>
      <c r="TWD83" s="66"/>
      <c r="TWE83" s="66"/>
      <c r="TWF83" s="66"/>
      <c r="TWG83" s="66"/>
      <c r="TWH83" s="66"/>
      <c r="TWI83" s="66"/>
      <c r="TWJ83" s="66"/>
      <c r="TWK83" s="66"/>
      <c r="TWL83" s="66"/>
      <c r="TWM83" s="66"/>
      <c r="TWN83" s="66"/>
      <c r="TWO83" s="66"/>
      <c r="TWP83" s="66"/>
      <c r="TWQ83" s="66"/>
      <c r="TWR83" s="66"/>
      <c r="TWS83" s="66"/>
      <c r="TWT83" s="66"/>
      <c r="TWU83" s="66"/>
      <c r="TWV83" s="66"/>
      <c r="TWW83" s="66"/>
      <c r="TWX83" s="66"/>
      <c r="TWY83" s="66"/>
      <c r="TWZ83" s="66"/>
      <c r="TXA83" s="66"/>
      <c r="TXB83" s="66"/>
      <c r="TXC83" s="66"/>
      <c r="TXD83" s="66"/>
      <c r="TXE83" s="66"/>
      <c r="TXF83" s="66"/>
      <c r="TXG83" s="66"/>
      <c r="TXH83" s="66"/>
      <c r="TXI83" s="66"/>
      <c r="TXJ83" s="66"/>
      <c r="TXK83" s="66"/>
      <c r="TXL83" s="66"/>
      <c r="TXM83" s="66"/>
      <c r="TXN83" s="66"/>
      <c r="TXO83" s="66"/>
      <c r="TXP83" s="66"/>
      <c r="TXQ83" s="66"/>
      <c r="TXR83" s="66"/>
      <c r="TXS83" s="66"/>
      <c r="TXT83" s="66"/>
      <c r="TXU83" s="66"/>
      <c r="TXV83" s="66"/>
      <c r="TXW83" s="66"/>
      <c r="TXX83" s="66"/>
      <c r="TXY83" s="66"/>
      <c r="TXZ83" s="66"/>
      <c r="TYA83" s="66"/>
      <c r="TYB83" s="66"/>
      <c r="TYC83" s="66"/>
      <c r="TYD83" s="66"/>
      <c r="TYE83" s="66"/>
      <c r="TYF83" s="66"/>
      <c r="TYG83" s="66"/>
      <c r="TYH83" s="66"/>
      <c r="TYI83" s="66"/>
      <c r="TYJ83" s="66"/>
      <c r="TYK83" s="66"/>
      <c r="TYL83" s="66"/>
      <c r="TYM83" s="66"/>
      <c r="TYN83" s="66"/>
      <c r="TYO83" s="66"/>
      <c r="TYP83" s="66"/>
      <c r="TYQ83" s="66"/>
      <c r="TYR83" s="66"/>
      <c r="TYS83" s="66"/>
      <c r="TYT83" s="66"/>
      <c r="TYU83" s="66"/>
      <c r="TYV83" s="66"/>
      <c r="TYW83" s="66"/>
      <c r="TYX83" s="66"/>
      <c r="TYY83" s="66"/>
      <c r="TYZ83" s="66"/>
      <c r="TZA83" s="66"/>
      <c r="TZB83" s="66"/>
      <c r="TZC83" s="66"/>
      <c r="TZD83" s="66"/>
      <c r="TZE83" s="66"/>
      <c r="TZF83" s="66"/>
      <c r="TZG83" s="66"/>
      <c r="TZH83" s="66"/>
      <c r="TZI83" s="66"/>
      <c r="TZJ83" s="66"/>
      <c r="TZK83" s="66"/>
      <c r="TZL83" s="66"/>
      <c r="TZM83" s="66"/>
      <c r="TZN83" s="66"/>
      <c r="TZO83" s="66"/>
      <c r="TZP83" s="66"/>
      <c r="TZQ83" s="66"/>
      <c r="TZR83" s="66"/>
      <c r="TZS83" s="66"/>
      <c r="TZT83" s="66"/>
      <c r="TZU83" s="66"/>
      <c r="TZV83" s="66"/>
      <c r="TZW83" s="66"/>
      <c r="TZX83" s="66"/>
      <c r="TZY83" s="66"/>
      <c r="TZZ83" s="66"/>
      <c r="UAA83" s="66"/>
      <c r="UAB83" s="66"/>
      <c r="UAC83" s="66"/>
      <c r="UAD83" s="66"/>
      <c r="UAE83" s="66"/>
      <c r="UAF83" s="66"/>
      <c r="UAG83" s="66"/>
      <c r="UAH83" s="66"/>
      <c r="UAI83" s="66"/>
      <c r="UAJ83" s="66"/>
      <c r="UAK83" s="66"/>
      <c r="UAL83" s="66"/>
      <c r="UAM83" s="66"/>
      <c r="UAN83" s="66"/>
      <c r="UAO83" s="66"/>
      <c r="UAP83" s="66"/>
      <c r="UAQ83" s="66"/>
      <c r="UAR83" s="66"/>
      <c r="UAS83" s="66"/>
      <c r="UAT83" s="66"/>
      <c r="UAU83" s="66"/>
      <c r="UAV83" s="66"/>
      <c r="UAW83" s="66"/>
      <c r="UAX83" s="66"/>
      <c r="UAY83" s="66"/>
      <c r="UAZ83" s="66"/>
      <c r="UBA83" s="66"/>
      <c r="UBB83" s="66"/>
      <c r="UBC83" s="66"/>
      <c r="UBD83" s="66"/>
      <c r="UBE83" s="66"/>
      <c r="UBF83" s="66"/>
      <c r="UBG83" s="66"/>
      <c r="UBH83" s="66"/>
      <c r="UBI83" s="66"/>
      <c r="UBJ83" s="66"/>
      <c r="UBK83" s="66"/>
      <c r="UBL83" s="66"/>
      <c r="UBM83" s="66"/>
      <c r="UBN83" s="66"/>
      <c r="UBO83" s="66"/>
      <c r="UBP83" s="66"/>
      <c r="UBQ83" s="66"/>
      <c r="UBR83" s="66"/>
      <c r="UBS83" s="66"/>
      <c r="UBT83" s="66"/>
      <c r="UBU83" s="66"/>
      <c r="UBV83" s="66"/>
      <c r="UBW83" s="66"/>
      <c r="UBX83" s="66"/>
      <c r="UBY83" s="66"/>
      <c r="UBZ83" s="66"/>
      <c r="UCA83" s="66"/>
      <c r="UCB83" s="66"/>
      <c r="UCC83" s="66"/>
      <c r="UCD83" s="66"/>
      <c r="UCE83" s="66"/>
      <c r="UCF83" s="66"/>
      <c r="UCG83" s="66"/>
      <c r="UCH83" s="66"/>
      <c r="UCI83" s="66"/>
      <c r="UCJ83" s="66"/>
      <c r="UCK83" s="66"/>
      <c r="UCL83" s="66"/>
      <c r="UCM83" s="66"/>
      <c r="UCN83" s="66"/>
      <c r="UCO83" s="66"/>
      <c r="UCP83" s="66"/>
      <c r="UCQ83" s="66"/>
      <c r="UCR83" s="66"/>
      <c r="UCS83" s="66"/>
      <c r="UCT83" s="66"/>
      <c r="UCU83" s="66"/>
      <c r="UCV83" s="66"/>
      <c r="UCW83" s="66"/>
      <c r="UCX83" s="66"/>
      <c r="UCY83" s="66"/>
      <c r="UCZ83" s="66"/>
      <c r="UDA83" s="66"/>
      <c r="UDB83" s="66"/>
      <c r="UDC83" s="66"/>
      <c r="UDD83" s="66"/>
      <c r="UDE83" s="66"/>
      <c r="UDF83" s="66"/>
      <c r="UDG83" s="66"/>
      <c r="UDH83" s="66"/>
      <c r="UDI83" s="66"/>
      <c r="UDJ83" s="66"/>
      <c r="UDK83" s="66"/>
      <c r="UDL83" s="66"/>
      <c r="UDM83" s="66"/>
      <c r="UDN83" s="66"/>
      <c r="UDO83" s="66"/>
      <c r="UDP83" s="66"/>
      <c r="UDQ83" s="66"/>
      <c r="UDR83" s="66"/>
      <c r="UDS83" s="66"/>
      <c r="UDT83" s="66"/>
      <c r="UDU83" s="66"/>
      <c r="UDV83" s="66"/>
      <c r="UDW83" s="66"/>
      <c r="UDX83" s="66"/>
      <c r="UDY83" s="66"/>
      <c r="UDZ83" s="66"/>
      <c r="UEA83" s="66"/>
      <c r="UEB83" s="66"/>
      <c r="UEC83" s="66"/>
      <c r="UED83" s="66"/>
      <c r="UEE83" s="66"/>
      <c r="UEF83" s="66"/>
      <c r="UEG83" s="66"/>
      <c r="UEH83" s="66"/>
      <c r="UEI83" s="66"/>
      <c r="UEJ83" s="66"/>
      <c r="UEK83" s="66"/>
      <c r="UEL83" s="66"/>
      <c r="UEM83" s="66"/>
      <c r="UEN83" s="66"/>
      <c r="UEO83" s="66"/>
      <c r="UEP83" s="66"/>
      <c r="UEQ83" s="66"/>
      <c r="UER83" s="66"/>
      <c r="UES83" s="66"/>
      <c r="UET83" s="66"/>
      <c r="UEU83" s="66"/>
      <c r="UEV83" s="66"/>
      <c r="UEW83" s="66"/>
      <c r="UEX83" s="66"/>
      <c r="UEY83" s="66"/>
      <c r="UEZ83" s="66"/>
      <c r="UFA83" s="66"/>
      <c r="UFB83" s="66"/>
      <c r="UFC83" s="66"/>
      <c r="UFD83" s="66"/>
      <c r="UFE83" s="66"/>
      <c r="UFF83" s="66"/>
      <c r="UFG83" s="66"/>
      <c r="UFH83" s="66"/>
      <c r="UFI83" s="66"/>
      <c r="UFJ83" s="66"/>
      <c r="UFK83" s="66"/>
      <c r="UFL83" s="66"/>
      <c r="UFM83" s="66"/>
      <c r="UFN83" s="66"/>
      <c r="UFO83" s="66"/>
      <c r="UFP83" s="66"/>
      <c r="UFQ83" s="66"/>
      <c r="UFR83" s="66"/>
      <c r="UFS83" s="66"/>
      <c r="UFT83" s="66"/>
      <c r="UFU83" s="66"/>
      <c r="UFV83" s="66"/>
      <c r="UFW83" s="66"/>
      <c r="UFX83" s="66"/>
      <c r="UFY83" s="66"/>
      <c r="UFZ83" s="66"/>
      <c r="UGA83" s="66"/>
      <c r="UGB83" s="66"/>
      <c r="UGC83" s="66"/>
      <c r="UGD83" s="66"/>
      <c r="UGE83" s="66"/>
      <c r="UGF83" s="66"/>
      <c r="UGG83" s="66"/>
      <c r="UGH83" s="66"/>
      <c r="UGI83" s="66"/>
      <c r="UGJ83" s="66"/>
      <c r="UGK83" s="66"/>
      <c r="UGL83" s="66"/>
      <c r="UGM83" s="66"/>
      <c r="UGN83" s="66"/>
      <c r="UGO83" s="66"/>
      <c r="UGP83" s="66"/>
      <c r="UGQ83" s="66"/>
      <c r="UGR83" s="66"/>
      <c r="UGS83" s="66"/>
      <c r="UGT83" s="66"/>
      <c r="UGU83" s="66"/>
      <c r="UGV83" s="66"/>
      <c r="UGW83" s="66"/>
      <c r="UGX83" s="66"/>
      <c r="UGY83" s="66"/>
      <c r="UGZ83" s="66"/>
      <c r="UHA83" s="66"/>
      <c r="UHB83" s="66"/>
      <c r="UHC83" s="66"/>
      <c r="UHD83" s="66"/>
      <c r="UHE83" s="66"/>
      <c r="UHF83" s="66"/>
      <c r="UHG83" s="66"/>
      <c r="UHH83" s="66"/>
      <c r="UHI83" s="66"/>
      <c r="UHJ83" s="66"/>
      <c r="UHK83" s="66"/>
      <c r="UHL83" s="66"/>
      <c r="UHM83" s="66"/>
      <c r="UHN83" s="66"/>
      <c r="UHO83" s="66"/>
      <c r="UHP83" s="66"/>
      <c r="UHQ83" s="66"/>
      <c r="UHR83" s="66"/>
      <c r="UHS83" s="66"/>
      <c r="UHT83" s="66"/>
      <c r="UHU83" s="66"/>
      <c r="UHV83" s="66"/>
      <c r="UHW83" s="66"/>
      <c r="UHX83" s="66"/>
      <c r="UHY83" s="66"/>
      <c r="UHZ83" s="66"/>
      <c r="UIA83" s="66"/>
      <c r="UIB83" s="66"/>
      <c r="UIC83" s="66"/>
      <c r="UID83" s="66"/>
      <c r="UIE83" s="66"/>
      <c r="UIF83" s="66"/>
      <c r="UIG83" s="66"/>
      <c r="UIH83" s="66"/>
      <c r="UII83" s="66"/>
      <c r="UIJ83" s="66"/>
      <c r="UIK83" s="66"/>
      <c r="UIL83" s="66"/>
      <c r="UIM83" s="66"/>
      <c r="UIN83" s="66"/>
      <c r="UIO83" s="66"/>
      <c r="UIP83" s="66"/>
      <c r="UIQ83" s="66"/>
      <c r="UIR83" s="66"/>
      <c r="UIS83" s="66"/>
      <c r="UIT83" s="66"/>
      <c r="UIU83" s="66"/>
      <c r="UIV83" s="66"/>
      <c r="UIW83" s="66"/>
      <c r="UIX83" s="66"/>
      <c r="UIY83" s="66"/>
      <c r="UIZ83" s="66"/>
      <c r="UJA83" s="66"/>
      <c r="UJB83" s="66"/>
      <c r="UJC83" s="66"/>
      <c r="UJD83" s="66"/>
      <c r="UJE83" s="66"/>
      <c r="UJF83" s="66"/>
      <c r="UJG83" s="66"/>
      <c r="UJH83" s="66"/>
      <c r="UJI83" s="66"/>
      <c r="UJJ83" s="66"/>
      <c r="UJK83" s="66"/>
      <c r="UJL83" s="66"/>
      <c r="UJM83" s="66"/>
      <c r="UJN83" s="66"/>
      <c r="UJO83" s="66"/>
      <c r="UJP83" s="66"/>
      <c r="UJQ83" s="66"/>
      <c r="UJR83" s="66"/>
      <c r="UJS83" s="66"/>
      <c r="UJT83" s="66"/>
      <c r="UJU83" s="66"/>
      <c r="UJV83" s="66"/>
      <c r="UJW83" s="66"/>
      <c r="UJX83" s="66"/>
      <c r="UJY83" s="66"/>
      <c r="UJZ83" s="66"/>
      <c r="UKA83" s="66"/>
      <c r="UKB83" s="66"/>
      <c r="UKC83" s="66"/>
      <c r="UKD83" s="66"/>
      <c r="UKE83" s="66"/>
      <c r="UKF83" s="66"/>
      <c r="UKG83" s="66"/>
      <c r="UKH83" s="66"/>
      <c r="UKI83" s="66"/>
      <c r="UKJ83" s="66"/>
      <c r="UKK83" s="66"/>
      <c r="UKL83" s="66"/>
      <c r="UKM83" s="66"/>
      <c r="UKN83" s="66"/>
      <c r="UKO83" s="66"/>
      <c r="UKP83" s="66"/>
      <c r="UKQ83" s="66"/>
      <c r="UKR83" s="66"/>
      <c r="UKS83" s="66"/>
      <c r="UKT83" s="66"/>
      <c r="UKU83" s="66"/>
      <c r="UKV83" s="66"/>
      <c r="UKW83" s="66"/>
      <c r="UKX83" s="66"/>
      <c r="UKY83" s="66"/>
      <c r="UKZ83" s="66"/>
      <c r="ULA83" s="66"/>
      <c r="ULB83" s="66"/>
      <c r="ULC83" s="66"/>
      <c r="ULD83" s="66"/>
      <c r="ULE83" s="66"/>
      <c r="ULF83" s="66"/>
      <c r="ULG83" s="66"/>
      <c r="ULH83" s="66"/>
      <c r="ULI83" s="66"/>
      <c r="ULJ83" s="66"/>
      <c r="ULK83" s="66"/>
      <c r="ULL83" s="66"/>
      <c r="ULM83" s="66"/>
      <c r="ULN83" s="66"/>
      <c r="ULO83" s="66"/>
      <c r="ULP83" s="66"/>
      <c r="ULQ83" s="66"/>
      <c r="ULR83" s="66"/>
      <c r="ULS83" s="66"/>
      <c r="ULT83" s="66"/>
      <c r="ULU83" s="66"/>
      <c r="ULV83" s="66"/>
      <c r="ULW83" s="66"/>
      <c r="ULX83" s="66"/>
      <c r="ULY83" s="66"/>
      <c r="ULZ83" s="66"/>
      <c r="UMA83" s="66"/>
      <c r="UMB83" s="66"/>
      <c r="UMC83" s="66"/>
      <c r="UMD83" s="66"/>
      <c r="UME83" s="66"/>
      <c r="UMF83" s="66"/>
      <c r="UMG83" s="66"/>
      <c r="UMH83" s="66"/>
      <c r="UMI83" s="66"/>
      <c r="UMJ83" s="66"/>
      <c r="UMK83" s="66"/>
      <c r="UML83" s="66"/>
      <c r="UMM83" s="66"/>
      <c r="UMN83" s="66"/>
      <c r="UMO83" s="66"/>
      <c r="UMP83" s="66"/>
      <c r="UMQ83" s="66"/>
      <c r="UMR83" s="66"/>
      <c r="UMS83" s="66"/>
      <c r="UMT83" s="66"/>
      <c r="UMU83" s="66"/>
      <c r="UMV83" s="66"/>
      <c r="UMW83" s="66"/>
      <c r="UMX83" s="66"/>
      <c r="UMY83" s="66"/>
      <c r="UMZ83" s="66"/>
      <c r="UNA83" s="66"/>
      <c r="UNB83" s="66"/>
      <c r="UNC83" s="66"/>
      <c r="UND83" s="66"/>
      <c r="UNE83" s="66"/>
      <c r="UNF83" s="66"/>
      <c r="UNG83" s="66"/>
      <c r="UNH83" s="66"/>
      <c r="UNI83" s="66"/>
      <c r="UNJ83" s="66"/>
      <c r="UNK83" s="66"/>
      <c r="UNL83" s="66"/>
      <c r="UNM83" s="66"/>
      <c r="UNN83" s="66"/>
      <c r="UNO83" s="66"/>
      <c r="UNP83" s="66"/>
      <c r="UNQ83" s="66"/>
      <c r="UNR83" s="66"/>
      <c r="UNS83" s="66"/>
      <c r="UNT83" s="66"/>
      <c r="UNU83" s="66"/>
      <c r="UNV83" s="66"/>
      <c r="UNW83" s="66"/>
      <c r="UNX83" s="66"/>
      <c r="UNY83" s="66"/>
      <c r="UNZ83" s="66"/>
      <c r="UOA83" s="66"/>
      <c r="UOB83" s="66"/>
      <c r="UOC83" s="66"/>
      <c r="UOD83" s="66"/>
      <c r="UOE83" s="66"/>
      <c r="UOF83" s="66"/>
      <c r="UOG83" s="66"/>
      <c r="UOH83" s="66"/>
      <c r="UOI83" s="66"/>
      <c r="UOJ83" s="66"/>
      <c r="UOK83" s="66"/>
      <c r="UOL83" s="66"/>
      <c r="UOM83" s="66"/>
      <c r="UON83" s="66"/>
      <c r="UOO83" s="66"/>
      <c r="UOP83" s="66"/>
      <c r="UOQ83" s="66"/>
      <c r="UOR83" s="66"/>
      <c r="UOS83" s="66"/>
      <c r="UOT83" s="66"/>
      <c r="UOU83" s="66"/>
      <c r="UOV83" s="66"/>
      <c r="UOW83" s="66"/>
      <c r="UOX83" s="66"/>
      <c r="UOY83" s="66"/>
      <c r="UOZ83" s="66"/>
      <c r="UPA83" s="66"/>
      <c r="UPB83" s="66"/>
      <c r="UPC83" s="66"/>
      <c r="UPD83" s="66"/>
      <c r="UPE83" s="66"/>
      <c r="UPF83" s="66"/>
      <c r="UPG83" s="66"/>
      <c r="UPH83" s="66"/>
      <c r="UPI83" s="66"/>
      <c r="UPJ83" s="66"/>
      <c r="UPK83" s="66"/>
      <c r="UPL83" s="66"/>
      <c r="UPM83" s="66"/>
      <c r="UPN83" s="66"/>
      <c r="UPO83" s="66"/>
      <c r="UPP83" s="66"/>
      <c r="UPQ83" s="66"/>
      <c r="UPR83" s="66"/>
      <c r="UPS83" s="66"/>
      <c r="UPT83" s="66"/>
      <c r="UPU83" s="66"/>
      <c r="UPV83" s="66"/>
      <c r="UPW83" s="66"/>
      <c r="UPX83" s="66"/>
      <c r="UPY83" s="66"/>
      <c r="UPZ83" s="66"/>
      <c r="UQA83" s="66"/>
      <c r="UQB83" s="66"/>
      <c r="UQC83" s="66"/>
      <c r="UQD83" s="66"/>
      <c r="UQE83" s="66"/>
      <c r="UQF83" s="66"/>
      <c r="UQG83" s="66"/>
      <c r="UQH83" s="66"/>
      <c r="UQI83" s="66"/>
      <c r="UQJ83" s="66"/>
      <c r="UQK83" s="66"/>
      <c r="UQL83" s="66"/>
      <c r="UQM83" s="66"/>
      <c r="UQN83" s="66"/>
      <c r="UQO83" s="66"/>
      <c r="UQP83" s="66"/>
      <c r="UQQ83" s="66"/>
      <c r="UQR83" s="66"/>
      <c r="UQS83" s="66"/>
      <c r="UQT83" s="66"/>
      <c r="UQU83" s="66"/>
      <c r="UQV83" s="66"/>
      <c r="UQW83" s="66"/>
      <c r="UQX83" s="66"/>
      <c r="UQY83" s="66"/>
      <c r="UQZ83" s="66"/>
      <c r="URA83" s="66"/>
      <c r="URB83" s="66"/>
      <c r="URC83" s="66"/>
      <c r="URD83" s="66"/>
      <c r="URE83" s="66"/>
      <c r="URF83" s="66"/>
      <c r="URG83" s="66"/>
      <c r="URH83" s="66"/>
      <c r="URI83" s="66"/>
      <c r="URJ83" s="66"/>
      <c r="URK83" s="66"/>
      <c r="URL83" s="66"/>
      <c r="URM83" s="66"/>
      <c r="URN83" s="66"/>
      <c r="URO83" s="66"/>
      <c r="URP83" s="66"/>
      <c r="URQ83" s="66"/>
      <c r="URR83" s="66"/>
      <c r="URS83" s="66"/>
      <c r="URT83" s="66"/>
      <c r="URU83" s="66"/>
      <c r="URV83" s="66"/>
      <c r="URW83" s="66"/>
      <c r="URX83" s="66"/>
      <c r="URY83" s="66"/>
      <c r="URZ83" s="66"/>
      <c r="USA83" s="66"/>
      <c r="USB83" s="66"/>
      <c r="USC83" s="66"/>
      <c r="USD83" s="66"/>
      <c r="USE83" s="66"/>
      <c r="USF83" s="66"/>
      <c r="USG83" s="66"/>
      <c r="USH83" s="66"/>
      <c r="USI83" s="66"/>
      <c r="USJ83" s="66"/>
      <c r="USK83" s="66"/>
      <c r="USL83" s="66"/>
      <c r="USM83" s="66"/>
      <c r="USN83" s="66"/>
      <c r="USO83" s="66"/>
      <c r="USP83" s="66"/>
      <c r="USQ83" s="66"/>
      <c r="USR83" s="66"/>
      <c r="USS83" s="66"/>
      <c r="UST83" s="66"/>
      <c r="USU83" s="66"/>
      <c r="USV83" s="66"/>
      <c r="USW83" s="66"/>
      <c r="USX83" s="66"/>
      <c r="USY83" s="66"/>
      <c r="USZ83" s="66"/>
      <c r="UTA83" s="66"/>
      <c r="UTB83" s="66"/>
      <c r="UTC83" s="66"/>
      <c r="UTD83" s="66"/>
      <c r="UTE83" s="66"/>
      <c r="UTF83" s="66"/>
      <c r="UTG83" s="66"/>
      <c r="UTH83" s="66"/>
      <c r="UTI83" s="66"/>
      <c r="UTJ83" s="66"/>
      <c r="UTK83" s="66"/>
      <c r="UTL83" s="66"/>
      <c r="UTM83" s="66"/>
      <c r="UTN83" s="66"/>
      <c r="UTO83" s="66"/>
      <c r="UTP83" s="66"/>
      <c r="UTQ83" s="66"/>
      <c r="UTR83" s="66"/>
      <c r="UTS83" s="66"/>
      <c r="UTT83" s="66"/>
      <c r="UTU83" s="66"/>
      <c r="UTV83" s="66"/>
      <c r="UTW83" s="66"/>
      <c r="UTX83" s="66"/>
      <c r="UTY83" s="66"/>
      <c r="UTZ83" s="66"/>
      <c r="UUA83" s="66"/>
      <c r="UUB83" s="66"/>
      <c r="UUC83" s="66"/>
      <c r="UUD83" s="66"/>
      <c r="UUE83" s="66"/>
      <c r="UUF83" s="66"/>
      <c r="UUG83" s="66"/>
      <c r="UUH83" s="66"/>
      <c r="UUI83" s="66"/>
      <c r="UUJ83" s="66"/>
      <c r="UUK83" s="66"/>
      <c r="UUL83" s="66"/>
      <c r="UUM83" s="66"/>
      <c r="UUN83" s="66"/>
      <c r="UUO83" s="66"/>
      <c r="UUP83" s="66"/>
      <c r="UUQ83" s="66"/>
      <c r="UUR83" s="66"/>
      <c r="UUS83" s="66"/>
      <c r="UUT83" s="66"/>
      <c r="UUU83" s="66"/>
      <c r="UUV83" s="66"/>
      <c r="UUW83" s="66"/>
      <c r="UUX83" s="66"/>
      <c r="UUY83" s="66"/>
      <c r="UUZ83" s="66"/>
      <c r="UVA83" s="66"/>
      <c r="UVB83" s="66"/>
      <c r="UVC83" s="66"/>
      <c r="UVD83" s="66"/>
      <c r="UVE83" s="66"/>
      <c r="UVF83" s="66"/>
      <c r="UVG83" s="66"/>
      <c r="UVH83" s="66"/>
      <c r="UVI83" s="66"/>
      <c r="UVJ83" s="66"/>
      <c r="UVK83" s="66"/>
      <c r="UVL83" s="66"/>
      <c r="UVM83" s="66"/>
      <c r="UVN83" s="66"/>
      <c r="UVO83" s="66"/>
      <c r="UVP83" s="66"/>
      <c r="UVQ83" s="66"/>
      <c r="UVR83" s="66"/>
      <c r="UVS83" s="66"/>
      <c r="UVT83" s="66"/>
      <c r="UVU83" s="66"/>
      <c r="UVV83" s="66"/>
      <c r="UVW83" s="66"/>
      <c r="UVX83" s="66"/>
      <c r="UVY83" s="66"/>
      <c r="UVZ83" s="66"/>
      <c r="UWA83" s="66"/>
      <c r="UWB83" s="66"/>
      <c r="UWC83" s="66"/>
      <c r="UWD83" s="66"/>
      <c r="UWE83" s="66"/>
      <c r="UWF83" s="66"/>
      <c r="UWG83" s="66"/>
      <c r="UWH83" s="66"/>
      <c r="UWI83" s="66"/>
      <c r="UWJ83" s="66"/>
      <c r="UWK83" s="66"/>
      <c r="UWL83" s="66"/>
      <c r="UWM83" s="66"/>
      <c r="UWN83" s="66"/>
      <c r="UWO83" s="66"/>
      <c r="UWP83" s="66"/>
      <c r="UWQ83" s="66"/>
      <c r="UWR83" s="66"/>
      <c r="UWS83" s="66"/>
      <c r="UWT83" s="66"/>
      <c r="UWU83" s="66"/>
      <c r="UWV83" s="66"/>
      <c r="UWW83" s="66"/>
      <c r="UWX83" s="66"/>
      <c r="UWY83" s="66"/>
      <c r="UWZ83" s="66"/>
      <c r="UXA83" s="66"/>
      <c r="UXB83" s="66"/>
      <c r="UXC83" s="66"/>
      <c r="UXD83" s="66"/>
      <c r="UXE83" s="66"/>
      <c r="UXF83" s="66"/>
      <c r="UXG83" s="66"/>
      <c r="UXH83" s="66"/>
      <c r="UXI83" s="66"/>
      <c r="UXJ83" s="66"/>
      <c r="UXK83" s="66"/>
      <c r="UXL83" s="66"/>
      <c r="UXM83" s="66"/>
      <c r="UXN83" s="66"/>
      <c r="UXO83" s="66"/>
      <c r="UXP83" s="66"/>
      <c r="UXQ83" s="66"/>
      <c r="UXR83" s="66"/>
      <c r="UXS83" s="66"/>
      <c r="UXT83" s="66"/>
      <c r="UXU83" s="66"/>
      <c r="UXV83" s="66"/>
      <c r="UXW83" s="66"/>
      <c r="UXX83" s="66"/>
      <c r="UXY83" s="66"/>
      <c r="UXZ83" s="66"/>
      <c r="UYA83" s="66"/>
      <c r="UYB83" s="66"/>
      <c r="UYC83" s="66"/>
      <c r="UYD83" s="66"/>
      <c r="UYE83" s="66"/>
      <c r="UYF83" s="66"/>
      <c r="UYG83" s="66"/>
      <c r="UYH83" s="66"/>
      <c r="UYI83" s="66"/>
      <c r="UYJ83" s="66"/>
      <c r="UYK83" s="66"/>
      <c r="UYL83" s="66"/>
      <c r="UYM83" s="66"/>
      <c r="UYN83" s="66"/>
      <c r="UYO83" s="66"/>
      <c r="UYP83" s="66"/>
      <c r="UYQ83" s="66"/>
      <c r="UYR83" s="66"/>
      <c r="UYS83" s="66"/>
      <c r="UYT83" s="66"/>
      <c r="UYU83" s="66"/>
      <c r="UYV83" s="66"/>
      <c r="UYW83" s="66"/>
      <c r="UYX83" s="66"/>
      <c r="UYY83" s="66"/>
      <c r="UYZ83" s="66"/>
      <c r="UZA83" s="66"/>
      <c r="UZB83" s="66"/>
      <c r="UZC83" s="66"/>
      <c r="UZD83" s="66"/>
      <c r="UZE83" s="66"/>
      <c r="UZF83" s="66"/>
      <c r="UZG83" s="66"/>
      <c r="UZH83" s="66"/>
      <c r="UZI83" s="66"/>
      <c r="UZJ83" s="66"/>
      <c r="UZK83" s="66"/>
      <c r="UZL83" s="66"/>
      <c r="UZM83" s="66"/>
      <c r="UZN83" s="66"/>
      <c r="UZO83" s="66"/>
      <c r="UZP83" s="66"/>
      <c r="UZQ83" s="66"/>
      <c r="UZR83" s="66"/>
      <c r="UZS83" s="66"/>
      <c r="UZT83" s="66"/>
      <c r="UZU83" s="66"/>
      <c r="UZV83" s="66"/>
      <c r="UZW83" s="66"/>
      <c r="UZX83" s="66"/>
      <c r="UZY83" s="66"/>
      <c r="UZZ83" s="66"/>
      <c r="VAA83" s="66"/>
      <c r="VAB83" s="66"/>
      <c r="VAC83" s="66"/>
      <c r="VAD83" s="66"/>
      <c r="VAE83" s="66"/>
      <c r="VAF83" s="66"/>
      <c r="VAG83" s="66"/>
      <c r="VAH83" s="66"/>
      <c r="VAI83" s="66"/>
      <c r="VAJ83" s="66"/>
      <c r="VAK83" s="66"/>
      <c r="VAL83" s="66"/>
      <c r="VAM83" s="66"/>
      <c r="VAN83" s="66"/>
      <c r="VAO83" s="66"/>
      <c r="VAP83" s="66"/>
      <c r="VAQ83" s="66"/>
      <c r="VAR83" s="66"/>
      <c r="VAS83" s="66"/>
      <c r="VAT83" s="66"/>
      <c r="VAU83" s="66"/>
      <c r="VAV83" s="66"/>
      <c r="VAW83" s="66"/>
      <c r="VAX83" s="66"/>
      <c r="VAY83" s="66"/>
      <c r="VAZ83" s="66"/>
      <c r="VBA83" s="66"/>
      <c r="VBB83" s="66"/>
      <c r="VBC83" s="66"/>
      <c r="VBD83" s="66"/>
      <c r="VBE83" s="66"/>
      <c r="VBF83" s="66"/>
      <c r="VBG83" s="66"/>
      <c r="VBH83" s="66"/>
      <c r="VBI83" s="66"/>
      <c r="VBJ83" s="66"/>
      <c r="VBK83" s="66"/>
      <c r="VBL83" s="66"/>
      <c r="VBM83" s="66"/>
      <c r="VBN83" s="66"/>
      <c r="VBO83" s="66"/>
      <c r="VBP83" s="66"/>
      <c r="VBQ83" s="66"/>
      <c r="VBR83" s="66"/>
      <c r="VBS83" s="66"/>
      <c r="VBT83" s="66"/>
      <c r="VBU83" s="66"/>
      <c r="VBV83" s="66"/>
      <c r="VBW83" s="66"/>
      <c r="VBX83" s="66"/>
      <c r="VBY83" s="66"/>
      <c r="VBZ83" s="66"/>
      <c r="VCA83" s="66"/>
      <c r="VCB83" s="66"/>
      <c r="VCC83" s="66"/>
      <c r="VCD83" s="66"/>
      <c r="VCE83" s="66"/>
      <c r="VCF83" s="66"/>
      <c r="VCG83" s="66"/>
      <c r="VCH83" s="66"/>
      <c r="VCI83" s="66"/>
      <c r="VCJ83" s="66"/>
      <c r="VCK83" s="66"/>
      <c r="VCL83" s="66"/>
      <c r="VCM83" s="66"/>
      <c r="VCN83" s="66"/>
      <c r="VCO83" s="66"/>
      <c r="VCP83" s="66"/>
      <c r="VCQ83" s="66"/>
      <c r="VCR83" s="66"/>
      <c r="VCS83" s="66"/>
      <c r="VCT83" s="66"/>
      <c r="VCU83" s="66"/>
      <c r="VCV83" s="66"/>
      <c r="VCW83" s="66"/>
      <c r="VCX83" s="66"/>
      <c r="VCY83" s="66"/>
      <c r="VCZ83" s="66"/>
      <c r="VDA83" s="66"/>
      <c r="VDB83" s="66"/>
      <c r="VDC83" s="66"/>
      <c r="VDD83" s="66"/>
      <c r="VDE83" s="66"/>
      <c r="VDF83" s="66"/>
      <c r="VDG83" s="66"/>
      <c r="VDH83" s="66"/>
      <c r="VDI83" s="66"/>
      <c r="VDJ83" s="66"/>
      <c r="VDK83" s="66"/>
      <c r="VDL83" s="66"/>
      <c r="VDM83" s="66"/>
      <c r="VDN83" s="66"/>
      <c r="VDO83" s="66"/>
      <c r="VDP83" s="66"/>
      <c r="VDQ83" s="66"/>
      <c r="VDR83" s="66"/>
      <c r="VDS83" s="66"/>
      <c r="VDT83" s="66"/>
      <c r="VDU83" s="66"/>
      <c r="VDV83" s="66"/>
      <c r="VDW83" s="66"/>
      <c r="VDX83" s="66"/>
      <c r="VDY83" s="66"/>
      <c r="VDZ83" s="66"/>
      <c r="VEA83" s="66"/>
      <c r="VEB83" s="66"/>
      <c r="VEC83" s="66"/>
      <c r="VED83" s="66"/>
      <c r="VEE83" s="66"/>
      <c r="VEF83" s="66"/>
      <c r="VEG83" s="66"/>
      <c r="VEH83" s="66"/>
      <c r="VEI83" s="66"/>
      <c r="VEJ83" s="66"/>
      <c r="VEK83" s="66"/>
      <c r="VEL83" s="66"/>
      <c r="VEM83" s="66"/>
      <c r="VEN83" s="66"/>
      <c r="VEO83" s="66"/>
      <c r="VEP83" s="66"/>
      <c r="VEQ83" s="66"/>
      <c r="VER83" s="66"/>
      <c r="VES83" s="66"/>
      <c r="VET83" s="66"/>
      <c r="VEU83" s="66"/>
      <c r="VEV83" s="66"/>
      <c r="VEW83" s="66"/>
      <c r="VEX83" s="66"/>
      <c r="VEY83" s="66"/>
      <c r="VEZ83" s="66"/>
      <c r="VFA83" s="66"/>
      <c r="VFB83" s="66"/>
      <c r="VFC83" s="66"/>
      <c r="VFD83" s="66"/>
      <c r="VFE83" s="66"/>
      <c r="VFF83" s="66"/>
      <c r="VFG83" s="66"/>
      <c r="VFH83" s="66"/>
      <c r="VFI83" s="66"/>
      <c r="VFJ83" s="66"/>
      <c r="VFK83" s="66"/>
      <c r="VFL83" s="66"/>
      <c r="VFM83" s="66"/>
      <c r="VFN83" s="66"/>
      <c r="VFO83" s="66"/>
      <c r="VFP83" s="66"/>
      <c r="VFQ83" s="66"/>
      <c r="VFR83" s="66"/>
      <c r="VFS83" s="66"/>
      <c r="VFT83" s="66"/>
      <c r="VFU83" s="66"/>
      <c r="VFV83" s="66"/>
      <c r="VFW83" s="66"/>
      <c r="VFX83" s="66"/>
      <c r="VFY83" s="66"/>
      <c r="VFZ83" s="66"/>
      <c r="VGA83" s="66"/>
      <c r="VGB83" s="66"/>
      <c r="VGC83" s="66"/>
      <c r="VGD83" s="66"/>
      <c r="VGE83" s="66"/>
      <c r="VGF83" s="66"/>
      <c r="VGG83" s="66"/>
      <c r="VGH83" s="66"/>
      <c r="VGI83" s="66"/>
      <c r="VGJ83" s="66"/>
      <c r="VGK83" s="66"/>
      <c r="VGL83" s="66"/>
      <c r="VGM83" s="66"/>
      <c r="VGN83" s="66"/>
      <c r="VGO83" s="66"/>
      <c r="VGP83" s="66"/>
      <c r="VGQ83" s="66"/>
      <c r="VGR83" s="66"/>
      <c r="VGS83" s="66"/>
      <c r="VGT83" s="66"/>
      <c r="VGU83" s="66"/>
      <c r="VGV83" s="66"/>
      <c r="VGW83" s="66"/>
      <c r="VGX83" s="66"/>
      <c r="VGY83" s="66"/>
      <c r="VGZ83" s="66"/>
      <c r="VHA83" s="66"/>
      <c r="VHB83" s="66"/>
      <c r="VHC83" s="66"/>
      <c r="VHD83" s="66"/>
      <c r="VHE83" s="66"/>
      <c r="VHF83" s="66"/>
      <c r="VHG83" s="66"/>
      <c r="VHH83" s="66"/>
      <c r="VHI83" s="66"/>
      <c r="VHJ83" s="66"/>
      <c r="VHK83" s="66"/>
      <c r="VHL83" s="66"/>
      <c r="VHM83" s="66"/>
      <c r="VHN83" s="66"/>
      <c r="VHO83" s="66"/>
      <c r="VHP83" s="66"/>
      <c r="VHQ83" s="66"/>
      <c r="VHR83" s="66"/>
      <c r="VHS83" s="66"/>
      <c r="VHT83" s="66"/>
      <c r="VHU83" s="66"/>
      <c r="VHV83" s="66"/>
      <c r="VHW83" s="66"/>
      <c r="VHX83" s="66"/>
      <c r="VHY83" s="66"/>
      <c r="VHZ83" s="66"/>
      <c r="VIA83" s="66"/>
      <c r="VIB83" s="66"/>
      <c r="VIC83" s="66"/>
      <c r="VID83" s="66"/>
      <c r="VIE83" s="66"/>
      <c r="VIF83" s="66"/>
      <c r="VIG83" s="66"/>
      <c r="VIH83" s="66"/>
      <c r="VII83" s="66"/>
      <c r="VIJ83" s="66"/>
      <c r="VIK83" s="66"/>
      <c r="VIL83" s="66"/>
      <c r="VIM83" s="66"/>
      <c r="VIN83" s="66"/>
      <c r="VIO83" s="66"/>
      <c r="VIP83" s="66"/>
      <c r="VIQ83" s="66"/>
      <c r="VIR83" s="66"/>
      <c r="VIS83" s="66"/>
      <c r="VIT83" s="66"/>
      <c r="VIU83" s="66"/>
      <c r="VIV83" s="66"/>
      <c r="VIW83" s="66"/>
      <c r="VIX83" s="66"/>
      <c r="VIY83" s="66"/>
      <c r="VIZ83" s="66"/>
      <c r="VJA83" s="66"/>
      <c r="VJB83" s="66"/>
      <c r="VJC83" s="66"/>
      <c r="VJD83" s="66"/>
      <c r="VJE83" s="66"/>
      <c r="VJF83" s="66"/>
      <c r="VJG83" s="66"/>
      <c r="VJH83" s="66"/>
      <c r="VJI83" s="66"/>
      <c r="VJJ83" s="66"/>
      <c r="VJK83" s="66"/>
      <c r="VJL83" s="66"/>
      <c r="VJM83" s="66"/>
      <c r="VJN83" s="66"/>
      <c r="VJO83" s="66"/>
      <c r="VJP83" s="66"/>
      <c r="VJQ83" s="66"/>
      <c r="VJR83" s="66"/>
      <c r="VJS83" s="66"/>
      <c r="VJT83" s="66"/>
      <c r="VJU83" s="66"/>
      <c r="VJV83" s="66"/>
      <c r="VJW83" s="66"/>
      <c r="VJX83" s="66"/>
      <c r="VJY83" s="66"/>
      <c r="VJZ83" s="66"/>
      <c r="VKA83" s="66"/>
      <c r="VKB83" s="66"/>
      <c r="VKC83" s="66"/>
      <c r="VKD83" s="66"/>
      <c r="VKE83" s="66"/>
      <c r="VKF83" s="66"/>
      <c r="VKG83" s="66"/>
      <c r="VKH83" s="66"/>
      <c r="VKI83" s="66"/>
      <c r="VKJ83" s="66"/>
      <c r="VKK83" s="66"/>
      <c r="VKL83" s="66"/>
      <c r="VKM83" s="66"/>
      <c r="VKN83" s="66"/>
      <c r="VKO83" s="66"/>
      <c r="VKP83" s="66"/>
      <c r="VKQ83" s="66"/>
      <c r="VKR83" s="66"/>
      <c r="VKS83" s="66"/>
      <c r="VKT83" s="66"/>
      <c r="VKU83" s="66"/>
      <c r="VKV83" s="66"/>
      <c r="VKW83" s="66"/>
      <c r="VKX83" s="66"/>
      <c r="VKY83" s="66"/>
      <c r="VKZ83" s="66"/>
      <c r="VLA83" s="66"/>
      <c r="VLB83" s="66"/>
      <c r="VLC83" s="66"/>
      <c r="VLD83" s="66"/>
      <c r="VLE83" s="66"/>
      <c r="VLF83" s="66"/>
      <c r="VLG83" s="66"/>
      <c r="VLH83" s="66"/>
      <c r="VLI83" s="66"/>
      <c r="VLJ83" s="66"/>
      <c r="VLK83" s="66"/>
      <c r="VLL83" s="66"/>
      <c r="VLM83" s="66"/>
      <c r="VLN83" s="66"/>
      <c r="VLO83" s="66"/>
      <c r="VLP83" s="66"/>
      <c r="VLQ83" s="66"/>
      <c r="VLR83" s="66"/>
      <c r="VLS83" s="66"/>
      <c r="VLT83" s="66"/>
      <c r="VLU83" s="66"/>
      <c r="VLV83" s="66"/>
      <c r="VLW83" s="66"/>
      <c r="VLX83" s="66"/>
      <c r="VLY83" s="66"/>
      <c r="VLZ83" s="66"/>
      <c r="VMA83" s="66"/>
      <c r="VMB83" s="66"/>
      <c r="VMC83" s="66"/>
      <c r="VMD83" s="66"/>
      <c r="VME83" s="66"/>
      <c r="VMF83" s="66"/>
      <c r="VMG83" s="66"/>
      <c r="VMH83" s="66"/>
      <c r="VMI83" s="66"/>
      <c r="VMJ83" s="66"/>
      <c r="VMK83" s="66"/>
      <c r="VML83" s="66"/>
      <c r="VMM83" s="66"/>
      <c r="VMN83" s="66"/>
      <c r="VMO83" s="66"/>
      <c r="VMP83" s="66"/>
      <c r="VMQ83" s="66"/>
      <c r="VMR83" s="66"/>
      <c r="VMS83" s="66"/>
      <c r="VMT83" s="66"/>
      <c r="VMU83" s="66"/>
      <c r="VMV83" s="66"/>
      <c r="VMW83" s="66"/>
      <c r="VMX83" s="66"/>
      <c r="VMY83" s="66"/>
      <c r="VMZ83" s="66"/>
      <c r="VNA83" s="66"/>
      <c r="VNB83" s="66"/>
      <c r="VNC83" s="66"/>
      <c r="VND83" s="66"/>
      <c r="VNE83" s="66"/>
      <c r="VNF83" s="66"/>
      <c r="VNG83" s="66"/>
      <c r="VNH83" s="66"/>
      <c r="VNI83" s="66"/>
      <c r="VNJ83" s="66"/>
      <c r="VNK83" s="66"/>
      <c r="VNL83" s="66"/>
      <c r="VNM83" s="66"/>
      <c r="VNN83" s="66"/>
      <c r="VNO83" s="66"/>
      <c r="VNP83" s="66"/>
      <c r="VNQ83" s="66"/>
      <c r="VNR83" s="66"/>
      <c r="VNS83" s="66"/>
      <c r="VNT83" s="66"/>
      <c r="VNU83" s="66"/>
      <c r="VNV83" s="66"/>
      <c r="VNW83" s="66"/>
      <c r="VNX83" s="66"/>
      <c r="VNY83" s="66"/>
      <c r="VNZ83" s="66"/>
      <c r="VOA83" s="66"/>
      <c r="VOB83" s="66"/>
      <c r="VOC83" s="66"/>
      <c r="VOD83" s="66"/>
      <c r="VOE83" s="66"/>
      <c r="VOF83" s="66"/>
      <c r="VOG83" s="66"/>
      <c r="VOH83" s="66"/>
      <c r="VOI83" s="66"/>
      <c r="VOJ83" s="66"/>
      <c r="VOK83" s="66"/>
      <c r="VOL83" s="66"/>
      <c r="VOM83" s="66"/>
      <c r="VON83" s="66"/>
      <c r="VOO83" s="66"/>
      <c r="VOP83" s="66"/>
      <c r="VOQ83" s="66"/>
      <c r="VOR83" s="66"/>
      <c r="VOS83" s="66"/>
      <c r="VOT83" s="66"/>
      <c r="VOU83" s="66"/>
      <c r="VOV83" s="66"/>
      <c r="VOW83" s="66"/>
      <c r="VOX83" s="66"/>
      <c r="VOY83" s="66"/>
      <c r="VOZ83" s="66"/>
      <c r="VPA83" s="66"/>
      <c r="VPB83" s="66"/>
      <c r="VPC83" s="66"/>
      <c r="VPD83" s="66"/>
      <c r="VPE83" s="66"/>
      <c r="VPF83" s="66"/>
      <c r="VPG83" s="66"/>
      <c r="VPH83" s="66"/>
      <c r="VPI83" s="66"/>
      <c r="VPJ83" s="66"/>
      <c r="VPK83" s="66"/>
      <c r="VPL83" s="66"/>
      <c r="VPM83" s="66"/>
      <c r="VPN83" s="66"/>
      <c r="VPO83" s="66"/>
      <c r="VPP83" s="66"/>
      <c r="VPQ83" s="66"/>
      <c r="VPR83" s="66"/>
      <c r="VPS83" s="66"/>
      <c r="VPT83" s="66"/>
      <c r="VPU83" s="66"/>
      <c r="VPV83" s="66"/>
      <c r="VPW83" s="66"/>
      <c r="VPX83" s="66"/>
      <c r="VPY83" s="66"/>
      <c r="VPZ83" s="66"/>
      <c r="VQA83" s="66"/>
      <c r="VQB83" s="66"/>
      <c r="VQC83" s="66"/>
      <c r="VQD83" s="66"/>
      <c r="VQE83" s="66"/>
      <c r="VQF83" s="66"/>
      <c r="VQG83" s="66"/>
      <c r="VQH83" s="66"/>
      <c r="VQI83" s="66"/>
      <c r="VQJ83" s="66"/>
      <c r="VQK83" s="66"/>
      <c r="VQL83" s="66"/>
      <c r="VQM83" s="66"/>
      <c r="VQN83" s="66"/>
      <c r="VQO83" s="66"/>
      <c r="VQP83" s="66"/>
      <c r="VQQ83" s="66"/>
      <c r="VQR83" s="66"/>
      <c r="VQS83" s="66"/>
      <c r="VQT83" s="66"/>
      <c r="VQU83" s="66"/>
      <c r="VQV83" s="66"/>
      <c r="VQW83" s="66"/>
      <c r="VQX83" s="66"/>
      <c r="VQY83" s="66"/>
      <c r="VQZ83" s="66"/>
      <c r="VRA83" s="66"/>
      <c r="VRB83" s="66"/>
      <c r="VRC83" s="66"/>
      <c r="VRD83" s="66"/>
      <c r="VRE83" s="66"/>
      <c r="VRF83" s="66"/>
      <c r="VRG83" s="66"/>
      <c r="VRH83" s="66"/>
      <c r="VRI83" s="66"/>
      <c r="VRJ83" s="66"/>
      <c r="VRK83" s="66"/>
      <c r="VRL83" s="66"/>
      <c r="VRM83" s="66"/>
      <c r="VRN83" s="66"/>
      <c r="VRO83" s="66"/>
      <c r="VRP83" s="66"/>
      <c r="VRQ83" s="66"/>
      <c r="VRR83" s="66"/>
      <c r="VRS83" s="66"/>
      <c r="VRT83" s="66"/>
      <c r="VRU83" s="66"/>
      <c r="VRV83" s="66"/>
      <c r="VRW83" s="66"/>
      <c r="VRX83" s="66"/>
      <c r="VRY83" s="66"/>
      <c r="VRZ83" s="66"/>
      <c r="VSA83" s="66"/>
      <c r="VSB83" s="66"/>
      <c r="VSC83" s="66"/>
      <c r="VSD83" s="66"/>
      <c r="VSE83" s="66"/>
      <c r="VSF83" s="66"/>
      <c r="VSG83" s="66"/>
      <c r="VSH83" s="66"/>
      <c r="VSI83" s="66"/>
      <c r="VSJ83" s="66"/>
      <c r="VSK83" s="66"/>
      <c r="VSL83" s="66"/>
      <c r="VSM83" s="66"/>
      <c r="VSN83" s="66"/>
      <c r="VSO83" s="66"/>
      <c r="VSP83" s="66"/>
      <c r="VSQ83" s="66"/>
      <c r="VSR83" s="66"/>
      <c r="VSS83" s="66"/>
      <c r="VST83" s="66"/>
      <c r="VSU83" s="66"/>
      <c r="VSV83" s="66"/>
      <c r="VSW83" s="66"/>
      <c r="VSX83" s="66"/>
      <c r="VSY83" s="66"/>
      <c r="VSZ83" s="66"/>
      <c r="VTA83" s="66"/>
      <c r="VTB83" s="66"/>
      <c r="VTC83" s="66"/>
      <c r="VTD83" s="66"/>
      <c r="VTE83" s="66"/>
      <c r="VTF83" s="66"/>
      <c r="VTG83" s="66"/>
      <c r="VTH83" s="66"/>
      <c r="VTI83" s="66"/>
      <c r="VTJ83" s="66"/>
      <c r="VTK83" s="66"/>
      <c r="VTL83" s="66"/>
      <c r="VTM83" s="66"/>
      <c r="VTN83" s="66"/>
      <c r="VTO83" s="66"/>
      <c r="VTP83" s="66"/>
      <c r="VTQ83" s="66"/>
      <c r="VTR83" s="66"/>
      <c r="VTS83" s="66"/>
      <c r="VTT83" s="66"/>
      <c r="VTU83" s="66"/>
      <c r="VTV83" s="66"/>
      <c r="VTW83" s="66"/>
      <c r="VTX83" s="66"/>
      <c r="VTY83" s="66"/>
      <c r="VTZ83" s="66"/>
      <c r="VUA83" s="66"/>
      <c r="VUB83" s="66"/>
      <c r="VUC83" s="66"/>
      <c r="VUD83" s="66"/>
      <c r="VUE83" s="66"/>
      <c r="VUF83" s="66"/>
      <c r="VUG83" s="66"/>
      <c r="VUH83" s="66"/>
      <c r="VUI83" s="66"/>
      <c r="VUJ83" s="66"/>
      <c r="VUK83" s="66"/>
      <c r="VUL83" s="66"/>
      <c r="VUM83" s="66"/>
      <c r="VUN83" s="66"/>
      <c r="VUO83" s="66"/>
      <c r="VUP83" s="66"/>
      <c r="VUQ83" s="66"/>
      <c r="VUR83" s="66"/>
      <c r="VUS83" s="66"/>
      <c r="VUT83" s="66"/>
      <c r="VUU83" s="66"/>
      <c r="VUV83" s="66"/>
      <c r="VUW83" s="66"/>
      <c r="VUX83" s="66"/>
      <c r="VUY83" s="66"/>
      <c r="VUZ83" s="66"/>
      <c r="VVA83" s="66"/>
      <c r="VVB83" s="66"/>
      <c r="VVC83" s="66"/>
      <c r="VVD83" s="66"/>
      <c r="VVE83" s="66"/>
      <c r="VVF83" s="66"/>
      <c r="VVG83" s="66"/>
      <c r="VVH83" s="66"/>
      <c r="VVI83" s="66"/>
      <c r="VVJ83" s="66"/>
      <c r="VVK83" s="66"/>
      <c r="VVL83" s="66"/>
      <c r="VVM83" s="66"/>
      <c r="VVN83" s="66"/>
      <c r="VVO83" s="66"/>
      <c r="VVP83" s="66"/>
      <c r="VVQ83" s="66"/>
      <c r="VVR83" s="66"/>
      <c r="VVS83" s="66"/>
      <c r="VVT83" s="66"/>
      <c r="VVU83" s="66"/>
      <c r="VVV83" s="66"/>
      <c r="VVW83" s="66"/>
      <c r="VVX83" s="66"/>
      <c r="VVY83" s="66"/>
      <c r="VVZ83" s="66"/>
      <c r="VWA83" s="66"/>
      <c r="VWB83" s="66"/>
      <c r="VWC83" s="66"/>
      <c r="VWD83" s="66"/>
      <c r="VWE83" s="66"/>
      <c r="VWF83" s="66"/>
      <c r="VWG83" s="66"/>
      <c r="VWH83" s="66"/>
      <c r="VWI83" s="66"/>
      <c r="VWJ83" s="66"/>
      <c r="VWK83" s="66"/>
      <c r="VWL83" s="66"/>
      <c r="VWM83" s="66"/>
      <c r="VWN83" s="66"/>
      <c r="VWO83" s="66"/>
      <c r="VWP83" s="66"/>
      <c r="VWQ83" s="66"/>
      <c r="VWR83" s="66"/>
      <c r="VWS83" s="66"/>
      <c r="VWT83" s="66"/>
      <c r="VWU83" s="66"/>
      <c r="VWV83" s="66"/>
      <c r="VWW83" s="66"/>
      <c r="VWX83" s="66"/>
      <c r="VWY83" s="66"/>
      <c r="VWZ83" s="66"/>
      <c r="VXA83" s="66"/>
      <c r="VXB83" s="66"/>
      <c r="VXC83" s="66"/>
      <c r="VXD83" s="66"/>
      <c r="VXE83" s="66"/>
      <c r="VXF83" s="66"/>
      <c r="VXG83" s="66"/>
      <c r="VXH83" s="66"/>
      <c r="VXI83" s="66"/>
      <c r="VXJ83" s="66"/>
      <c r="VXK83" s="66"/>
      <c r="VXL83" s="66"/>
      <c r="VXM83" s="66"/>
      <c r="VXN83" s="66"/>
      <c r="VXO83" s="66"/>
      <c r="VXP83" s="66"/>
      <c r="VXQ83" s="66"/>
      <c r="VXR83" s="66"/>
      <c r="VXS83" s="66"/>
      <c r="VXT83" s="66"/>
      <c r="VXU83" s="66"/>
      <c r="VXV83" s="66"/>
      <c r="VXW83" s="66"/>
      <c r="VXX83" s="66"/>
      <c r="VXY83" s="66"/>
      <c r="VXZ83" s="66"/>
      <c r="VYA83" s="66"/>
      <c r="VYB83" s="66"/>
      <c r="VYC83" s="66"/>
      <c r="VYD83" s="66"/>
      <c r="VYE83" s="66"/>
      <c r="VYF83" s="66"/>
      <c r="VYG83" s="66"/>
      <c r="VYH83" s="66"/>
      <c r="VYI83" s="66"/>
      <c r="VYJ83" s="66"/>
      <c r="VYK83" s="66"/>
      <c r="VYL83" s="66"/>
      <c r="VYM83" s="66"/>
      <c r="VYN83" s="66"/>
      <c r="VYO83" s="66"/>
      <c r="VYP83" s="66"/>
      <c r="VYQ83" s="66"/>
      <c r="VYR83" s="66"/>
      <c r="VYS83" s="66"/>
      <c r="VYT83" s="66"/>
      <c r="VYU83" s="66"/>
      <c r="VYV83" s="66"/>
      <c r="VYW83" s="66"/>
      <c r="VYX83" s="66"/>
      <c r="VYY83" s="66"/>
      <c r="VYZ83" s="66"/>
      <c r="VZA83" s="66"/>
      <c r="VZB83" s="66"/>
      <c r="VZC83" s="66"/>
      <c r="VZD83" s="66"/>
      <c r="VZE83" s="66"/>
      <c r="VZF83" s="66"/>
      <c r="VZG83" s="66"/>
      <c r="VZH83" s="66"/>
      <c r="VZI83" s="66"/>
      <c r="VZJ83" s="66"/>
      <c r="VZK83" s="66"/>
      <c r="VZL83" s="66"/>
      <c r="VZM83" s="66"/>
      <c r="VZN83" s="66"/>
      <c r="VZO83" s="66"/>
      <c r="VZP83" s="66"/>
      <c r="VZQ83" s="66"/>
      <c r="VZR83" s="66"/>
      <c r="VZS83" s="66"/>
      <c r="VZT83" s="66"/>
      <c r="VZU83" s="66"/>
      <c r="VZV83" s="66"/>
      <c r="VZW83" s="66"/>
      <c r="VZX83" s="66"/>
      <c r="VZY83" s="66"/>
      <c r="VZZ83" s="66"/>
      <c r="WAA83" s="66"/>
      <c r="WAB83" s="66"/>
      <c r="WAC83" s="66"/>
      <c r="WAD83" s="66"/>
      <c r="WAE83" s="66"/>
      <c r="WAF83" s="66"/>
      <c r="WAG83" s="66"/>
      <c r="WAH83" s="66"/>
      <c r="WAI83" s="66"/>
      <c r="WAJ83" s="66"/>
      <c r="WAK83" s="66"/>
      <c r="WAL83" s="66"/>
      <c r="WAM83" s="66"/>
      <c r="WAN83" s="66"/>
      <c r="WAO83" s="66"/>
      <c r="WAP83" s="66"/>
      <c r="WAQ83" s="66"/>
      <c r="WAR83" s="66"/>
      <c r="WAS83" s="66"/>
      <c r="WAT83" s="66"/>
      <c r="WAU83" s="66"/>
      <c r="WAV83" s="66"/>
      <c r="WAW83" s="66"/>
      <c r="WAX83" s="66"/>
      <c r="WAY83" s="66"/>
      <c r="WAZ83" s="66"/>
      <c r="WBA83" s="66"/>
      <c r="WBB83" s="66"/>
      <c r="WBC83" s="66"/>
      <c r="WBD83" s="66"/>
      <c r="WBE83" s="66"/>
      <c r="WBF83" s="66"/>
      <c r="WBG83" s="66"/>
      <c r="WBH83" s="66"/>
      <c r="WBI83" s="66"/>
      <c r="WBJ83" s="66"/>
      <c r="WBK83" s="66"/>
      <c r="WBL83" s="66"/>
      <c r="WBM83" s="66"/>
      <c r="WBN83" s="66"/>
      <c r="WBO83" s="66"/>
      <c r="WBP83" s="66"/>
      <c r="WBQ83" s="66"/>
      <c r="WBR83" s="66"/>
      <c r="WBS83" s="66"/>
      <c r="WBT83" s="66"/>
      <c r="WBU83" s="66"/>
      <c r="WBV83" s="66"/>
      <c r="WBW83" s="66"/>
      <c r="WBX83" s="66"/>
      <c r="WBY83" s="66"/>
      <c r="WBZ83" s="66"/>
      <c r="WCA83" s="66"/>
      <c r="WCB83" s="66"/>
      <c r="WCC83" s="66"/>
      <c r="WCD83" s="66"/>
      <c r="WCE83" s="66"/>
      <c r="WCF83" s="66"/>
      <c r="WCG83" s="66"/>
      <c r="WCH83" s="66"/>
      <c r="WCI83" s="66"/>
      <c r="WCJ83" s="66"/>
      <c r="WCK83" s="66"/>
      <c r="WCL83" s="66"/>
      <c r="WCM83" s="66"/>
      <c r="WCN83" s="66"/>
      <c r="WCO83" s="66"/>
      <c r="WCP83" s="66"/>
      <c r="WCQ83" s="66"/>
      <c r="WCR83" s="66"/>
      <c r="WCS83" s="66"/>
      <c r="WCT83" s="66"/>
      <c r="WCU83" s="66"/>
      <c r="WCV83" s="66"/>
      <c r="WCW83" s="66"/>
      <c r="WCX83" s="66"/>
      <c r="WCY83" s="66"/>
      <c r="WCZ83" s="66"/>
      <c r="WDA83" s="66"/>
      <c r="WDB83" s="66"/>
      <c r="WDC83" s="66"/>
      <c r="WDD83" s="66"/>
      <c r="WDE83" s="66"/>
      <c r="WDF83" s="66"/>
      <c r="WDG83" s="66"/>
      <c r="WDH83" s="66"/>
      <c r="WDI83" s="66"/>
      <c r="WDJ83" s="66"/>
      <c r="WDK83" s="66"/>
      <c r="WDL83" s="66"/>
      <c r="WDM83" s="66"/>
      <c r="WDN83" s="66"/>
      <c r="WDO83" s="66"/>
      <c r="WDP83" s="66"/>
      <c r="WDQ83" s="66"/>
      <c r="WDR83" s="66"/>
      <c r="WDS83" s="66"/>
      <c r="WDT83" s="66"/>
      <c r="WDU83" s="66"/>
      <c r="WDV83" s="66"/>
      <c r="WDW83" s="66"/>
      <c r="WDX83" s="66"/>
      <c r="WDY83" s="66"/>
      <c r="WDZ83" s="66"/>
      <c r="WEA83" s="66"/>
      <c r="WEB83" s="66"/>
      <c r="WEC83" s="66"/>
      <c r="WED83" s="66"/>
      <c r="WEE83" s="66"/>
      <c r="WEF83" s="66"/>
      <c r="WEG83" s="66"/>
      <c r="WEH83" s="66"/>
      <c r="WEI83" s="66"/>
      <c r="WEJ83" s="66"/>
      <c r="WEK83" s="66"/>
      <c r="WEL83" s="66"/>
      <c r="WEM83" s="66"/>
      <c r="WEN83" s="66"/>
      <c r="WEO83" s="66"/>
      <c r="WEP83" s="66"/>
      <c r="WEQ83" s="66"/>
      <c r="WER83" s="66"/>
      <c r="WES83" s="66"/>
      <c r="WET83" s="66"/>
      <c r="WEU83" s="66"/>
      <c r="WEV83" s="66"/>
      <c r="WEW83" s="66"/>
      <c r="WEX83" s="66"/>
      <c r="WEY83" s="66"/>
      <c r="WEZ83" s="66"/>
      <c r="WFA83" s="66"/>
      <c r="WFB83" s="66"/>
      <c r="WFC83" s="66"/>
      <c r="WFD83" s="66"/>
      <c r="WFE83" s="66"/>
      <c r="WFF83" s="66"/>
      <c r="WFG83" s="66"/>
      <c r="WFH83" s="66"/>
      <c r="WFI83" s="66"/>
      <c r="WFJ83" s="66"/>
      <c r="WFK83" s="66"/>
      <c r="WFL83" s="66"/>
      <c r="WFM83" s="66"/>
      <c r="WFN83" s="66"/>
      <c r="WFO83" s="66"/>
      <c r="WFP83" s="66"/>
      <c r="WFQ83" s="66"/>
      <c r="WFR83" s="66"/>
      <c r="WFS83" s="66"/>
      <c r="WFT83" s="66"/>
      <c r="WFU83" s="66"/>
      <c r="WFV83" s="66"/>
      <c r="WFW83" s="66"/>
      <c r="WFX83" s="66"/>
      <c r="WFY83" s="66"/>
      <c r="WFZ83" s="66"/>
      <c r="WGA83" s="66"/>
      <c r="WGB83" s="66"/>
      <c r="WGC83" s="66"/>
      <c r="WGD83" s="66"/>
      <c r="WGE83" s="66"/>
      <c r="WGF83" s="66"/>
      <c r="WGG83" s="66"/>
      <c r="WGH83" s="66"/>
      <c r="WGI83" s="66"/>
      <c r="WGJ83" s="66"/>
      <c r="WGK83" s="66"/>
      <c r="WGL83" s="66"/>
      <c r="WGM83" s="66"/>
      <c r="WGN83" s="66"/>
      <c r="WGO83" s="66"/>
      <c r="WGP83" s="66"/>
      <c r="WGQ83" s="66"/>
      <c r="WGR83" s="66"/>
      <c r="WGS83" s="66"/>
      <c r="WGT83" s="66"/>
      <c r="WGU83" s="66"/>
      <c r="WGV83" s="66"/>
      <c r="WGW83" s="66"/>
      <c r="WGX83" s="66"/>
      <c r="WGY83" s="66"/>
      <c r="WGZ83" s="66"/>
      <c r="WHA83" s="66"/>
      <c r="WHB83" s="66"/>
      <c r="WHC83" s="66"/>
      <c r="WHD83" s="66"/>
      <c r="WHE83" s="66"/>
      <c r="WHF83" s="66"/>
      <c r="WHG83" s="66"/>
      <c r="WHH83" s="66"/>
      <c r="WHI83" s="66"/>
      <c r="WHJ83" s="66"/>
      <c r="WHK83" s="66"/>
      <c r="WHL83" s="66"/>
      <c r="WHM83" s="66"/>
      <c r="WHN83" s="66"/>
      <c r="WHO83" s="66"/>
      <c r="WHP83" s="66"/>
      <c r="WHQ83" s="66"/>
      <c r="WHR83" s="66"/>
      <c r="WHS83" s="66"/>
      <c r="WHT83" s="66"/>
      <c r="WHU83" s="66"/>
      <c r="WHV83" s="66"/>
      <c r="WHW83" s="66"/>
      <c r="WHX83" s="66"/>
      <c r="WHY83" s="66"/>
      <c r="WHZ83" s="66"/>
      <c r="WIA83" s="66"/>
      <c r="WIB83" s="66"/>
      <c r="WIC83" s="66"/>
      <c r="WID83" s="66"/>
      <c r="WIE83" s="66"/>
      <c r="WIF83" s="66"/>
      <c r="WIG83" s="66"/>
      <c r="WIH83" s="66"/>
      <c r="WII83" s="66"/>
      <c r="WIJ83" s="66"/>
      <c r="WIK83" s="66"/>
      <c r="WIL83" s="66"/>
      <c r="WIM83" s="66"/>
      <c r="WIN83" s="66"/>
      <c r="WIO83" s="66"/>
      <c r="WIP83" s="66"/>
      <c r="WIQ83" s="66"/>
      <c r="WIR83" s="66"/>
      <c r="WIS83" s="66"/>
      <c r="WIT83" s="66"/>
      <c r="WIU83" s="66"/>
      <c r="WIV83" s="66"/>
      <c r="WIW83" s="66"/>
      <c r="WIX83" s="66"/>
      <c r="WIY83" s="66"/>
      <c r="WIZ83" s="66"/>
      <c r="WJA83" s="66"/>
      <c r="WJB83" s="66"/>
      <c r="WJC83" s="66"/>
      <c r="WJD83" s="66"/>
      <c r="WJE83" s="66"/>
      <c r="WJF83" s="66"/>
      <c r="WJG83" s="66"/>
      <c r="WJH83" s="66"/>
      <c r="WJI83" s="66"/>
      <c r="WJJ83" s="66"/>
      <c r="WJK83" s="66"/>
      <c r="WJL83" s="66"/>
      <c r="WJM83" s="66"/>
      <c r="WJN83" s="66"/>
      <c r="WJO83" s="66"/>
      <c r="WJP83" s="66"/>
      <c r="WJQ83" s="66"/>
      <c r="WJR83" s="66"/>
      <c r="WJS83" s="66"/>
      <c r="WJT83" s="66"/>
      <c r="WJU83" s="66"/>
      <c r="WJV83" s="66"/>
      <c r="WJW83" s="66"/>
      <c r="WJX83" s="66"/>
      <c r="WJY83" s="66"/>
      <c r="WJZ83" s="66"/>
      <c r="WKA83" s="66"/>
      <c r="WKB83" s="66"/>
      <c r="WKC83" s="66"/>
      <c r="WKD83" s="66"/>
      <c r="WKE83" s="66"/>
      <c r="WKF83" s="66"/>
      <c r="WKG83" s="66"/>
      <c r="WKH83" s="66"/>
      <c r="WKI83" s="66"/>
      <c r="WKJ83" s="66"/>
      <c r="WKK83" s="66"/>
      <c r="WKL83" s="66"/>
      <c r="WKM83" s="66"/>
      <c r="WKN83" s="66"/>
      <c r="WKO83" s="66"/>
      <c r="WKP83" s="66"/>
      <c r="WKQ83" s="66"/>
      <c r="WKR83" s="66"/>
      <c r="WKS83" s="66"/>
      <c r="WKT83" s="66"/>
      <c r="WKU83" s="66"/>
      <c r="WKV83" s="66"/>
      <c r="WKW83" s="66"/>
      <c r="WKX83" s="66"/>
      <c r="WKY83" s="66"/>
      <c r="WKZ83" s="66"/>
      <c r="WLA83" s="66"/>
      <c r="WLB83" s="66"/>
      <c r="WLC83" s="66"/>
      <c r="WLD83" s="66"/>
      <c r="WLE83" s="66"/>
      <c r="WLF83" s="66"/>
      <c r="WLG83" s="66"/>
      <c r="WLH83" s="66"/>
      <c r="WLI83" s="66"/>
      <c r="WLJ83" s="66"/>
      <c r="WLK83" s="66"/>
      <c r="WLL83" s="66"/>
      <c r="WLM83" s="66"/>
      <c r="WLN83" s="66"/>
      <c r="WLO83" s="66"/>
      <c r="WLP83" s="66"/>
      <c r="WLQ83" s="66"/>
      <c r="WLR83" s="66"/>
      <c r="WLS83" s="66"/>
      <c r="WLT83" s="66"/>
      <c r="WLU83" s="66"/>
      <c r="WLV83" s="66"/>
      <c r="WLW83" s="66"/>
      <c r="WLX83" s="66"/>
      <c r="WLY83" s="66"/>
      <c r="WLZ83" s="66"/>
      <c r="WMA83" s="66"/>
      <c r="WMB83" s="66"/>
      <c r="WMC83" s="66"/>
      <c r="WMD83" s="66"/>
      <c r="WME83" s="66"/>
      <c r="WMF83" s="66"/>
      <c r="WMG83" s="66"/>
      <c r="WMH83" s="66"/>
      <c r="WMI83" s="66"/>
      <c r="WMJ83" s="66"/>
      <c r="WMK83" s="66"/>
      <c r="WML83" s="66"/>
      <c r="WMM83" s="66"/>
      <c r="WMN83" s="66"/>
      <c r="WMO83" s="66"/>
      <c r="WMP83" s="66"/>
      <c r="WMQ83" s="66"/>
      <c r="WMR83" s="66"/>
      <c r="WMS83" s="66"/>
      <c r="WMT83" s="66"/>
      <c r="WMU83" s="66"/>
      <c r="WMV83" s="66"/>
      <c r="WMW83" s="66"/>
      <c r="WMX83" s="66"/>
      <c r="WMY83" s="66"/>
      <c r="WMZ83" s="66"/>
      <c r="WNA83" s="66"/>
      <c r="WNB83" s="66"/>
      <c r="WNC83" s="66"/>
      <c r="WND83" s="66"/>
      <c r="WNE83" s="66"/>
      <c r="WNF83" s="66"/>
      <c r="WNG83" s="66"/>
      <c r="WNH83" s="66"/>
      <c r="WNI83" s="66"/>
      <c r="WNJ83" s="66"/>
      <c r="WNK83" s="66"/>
      <c r="WNL83" s="66"/>
      <c r="WNM83" s="66"/>
      <c r="WNN83" s="66"/>
      <c r="WNO83" s="66"/>
      <c r="WNP83" s="66"/>
      <c r="WNQ83" s="66"/>
      <c r="WNR83" s="66"/>
      <c r="WNS83" s="66"/>
      <c r="WNT83" s="66"/>
      <c r="WNU83" s="66"/>
      <c r="WNV83" s="66"/>
      <c r="WNW83" s="66"/>
      <c r="WNX83" s="66"/>
      <c r="WNY83" s="66"/>
      <c r="WNZ83" s="66"/>
      <c r="WOA83" s="66"/>
      <c r="WOB83" s="66"/>
      <c r="WOC83" s="66"/>
      <c r="WOD83" s="66"/>
      <c r="WOE83" s="66"/>
      <c r="WOF83" s="66"/>
      <c r="WOG83" s="66"/>
      <c r="WOH83" s="66"/>
      <c r="WOI83" s="66"/>
      <c r="WOJ83" s="66"/>
      <c r="WOK83" s="66"/>
      <c r="WOL83" s="66"/>
      <c r="WOM83" s="66"/>
      <c r="WON83" s="66"/>
      <c r="WOO83" s="66"/>
      <c r="WOP83" s="66"/>
      <c r="WOQ83" s="66"/>
      <c r="WOR83" s="66"/>
      <c r="WOS83" s="66"/>
      <c r="WOT83" s="66"/>
      <c r="WOU83" s="66"/>
      <c r="WOV83" s="66"/>
      <c r="WOW83" s="66"/>
      <c r="WOX83" s="66"/>
      <c r="WOY83" s="66"/>
      <c r="WOZ83" s="66"/>
      <c r="WPA83" s="66"/>
      <c r="WPB83" s="66"/>
      <c r="WPC83" s="66"/>
      <c r="WPD83" s="66"/>
      <c r="WPE83" s="66"/>
      <c r="WPF83" s="66"/>
      <c r="WPG83" s="66"/>
      <c r="WPH83" s="66"/>
      <c r="WPI83" s="66"/>
      <c r="WPJ83" s="66"/>
      <c r="WPK83" s="66"/>
      <c r="WPL83" s="66"/>
      <c r="WPM83" s="66"/>
      <c r="WPN83" s="66"/>
      <c r="WPO83" s="66"/>
      <c r="WPP83" s="66"/>
      <c r="WPQ83" s="66"/>
      <c r="WPR83" s="66"/>
      <c r="WPS83" s="66"/>
      <c r="WPT83" s="66"/>
      <c r="WPU83" s="66"/>
      <c r="WPV83" s="66"/>
      <c r="WPW83" s="66"/>
      <c r="WPX83" s="66"/>
      <c r="WPY83" s="66"/>
      <c r="WPZ83" s="66"/>
      <c r="WQA83" s="66"/>
      <c r="WQB83" s="66"/>
      <c r="WQC83" s="66"/>
      <c r="WQD83" s="66"/>
      <c r="WQE83" s="66"/>
      <c r="WQF83" s="66"/>
      <c r="WQG83" s="66"/>
      <c r="WQH83" s="66"/>
      <c r="WQI83" s="66"/>
      <c r="WQJ83" s="66"/>
      <c r="WQK83" s="66"/>
      <c r="WQL83" s="66"/>
      <c r="WQM83" s="66"/>
      <c r="WQN83" s="66"/>
      <c r="WQO83" s="66"/>
      <c r="WQP83" s="66"/>
      <c r="WQQ83" s="66"/>
      <c r="WQR83" s="66"/>
      <c r="WQS83" s="66"/>
      <c r="WQT83" s="66"/>
      <c r="WQU83" s="66"/>
      <c r="WQV83" s="66"/>
      <c r="WQW83" s="66"/>
      <c r="WQX83" s="66"/>
      <c r="WQY83" s="66"/>
      <c r="WQZ83" s="66"/>
      <c r="WRA83" s="66"/>
      <c r="WRB83" s="66"/>
      <c r="WRC83" s="66"/>
      <c r="WRD83" s="66"/>
      <c r="WRE83" s="66"/>
      <c r="WRF83" s="66"/>
      <c r="WRG83" s="66"/>
      <c r="WRH83" s="66"/>
      <c r="WRI83" s="66"/>
      <c r="WRJ83" s="66"/>
      <c r="WRK83" s="66"/>
      <c r="WRL83" s="66"/>
      <c r="WRM83" s="66"/>
      <c r="WRN83" s="66"/>
      <c r="WRO83" s="66"/>
      <c r="WRP83" s="66"/>
      <c r="WRQ83" s="66"/>
      <c r="WRR83" s="66"/>
      <c r="WRS83" s="66"/>
      <c r="WRT83" s="66"/>
      <c r="WRU83" s="66"/>
      <c r="WRV83" s="66"/>
      <c r="WRW83" s="66"/>
      <c r="WRX83" s="66"/>
      <c r="WRY83" s="66"/>
      <c r="WRZ83" s="66"/>
      <c r="WSA83" s="66"/>
      <c r="WSB83" s="66"/>
      <c r="WSC83" s="66"/>
      <c r="WSD83" s="66"/>
      <c r="WSE83" s="66"/>
      <c r="WSF83" s="66"/>
      <c r="WSG83" s="66"/>
      <c r="WSH83" s="66"/>
      <c r="WSI83" s="66"/>
      <c r="WSJ83" s="66"/>
      <c r="WSK83" s="66"/>
      <c r="WSL83" s="66"/>
      <c r="WSM83" s="66"/>
      <c r="WSN83" s="66"/>
      <c r="WSO83" s="66"/>
      <c r="WSP83" s="66"/>
      <c r="WSQ83" s="66"/>
      <c r="WSR83" s="66"/>
      <c r="WSS83" s="66"/>
      <c r="WST83" s="66"/>
      <c r="WSU83" s="66"/>
      <c r="WSV83" s="66"/>
      <c r="WSW83" s="66"/>
      <c r="WSX83" s="66"/>
      <c r="WSY83" s="66"/>
      <c r="WSZ83" s="66"/>
      <c r="WTA83" s="66"/>
      <c r="WTB83" s="66"/>
      <c r="WTC83" s="66"/>
      <c r="WTD83" s="66"/>
      <c r="WTE83" s="66"/>
      <c r="WTF83" s="66"/>
      <c r="WTG83" s="66"/>
      <c r="WTH83" s="66"/>
      <c r="WTI83" s="66"/>
      <c r="WTJ83" s="66"/>
      <c r="WTK83" s="66"/>
      <c r="WTL83" s="66"/>
      <c r="WTM83" s="66"/>
      <c r="WTN83" s="66"/>
      <c r="WTO83" s="66"/>
      <c r="WTP83" s="66"/>
      <c r="WTQ83" s="66"/>
      <c r="WTR83" s="66"/>
      <c r="WTS83" s="66"/>
      <c r="WTT83" s="66"/>
      <c r="WTU83" s="66"/>
      <c r="WTV83" s="66"/>
      <c r="WTW83" s="66"/>
      <c r="WTX83" s="66"/>
      <c r="WTY83" s="66"/>
      <c r="WTZ83" s="66"/>
      <c r="WUA83" s="66"/>
      <c r="WUB83" s="66"/>
      <c r="WUC83" s="66"/>
      <c r="WUD83" s="66"/>
      <c r="WUE83" s="66"/>
      <c r="WUF83" s="66"/>
      <c r="WUG83" s="66"/>
      <c r="WUH83" s="66"/>
      <c r="WUI83" s="66"/>
      <c r="WUJ83" s="66"/>
      <c r="WUK83" s="66"/>
      <c r="WUL83" s="66"/>
      <c r="WUM83" s="66"/>
      <c r="WUN83" s="66"/>
      <c r="WUO83" s="66"/>
      <c r="WUP83" s="66"/>
      <c r="WUQ83" s="66"/>
      <c r="WUR83" s="66"/>
      <c r="WUS83" s="66"/>
      <c r="WUT83" s="66"/>
      <c r="WUU83" s="66"/>
      <c r="WUV83" s="66"/>
      <c r="WUW83" s="66"/>
      <c r="WUX83" s="66"/>
      <c r="WUY83" s="66"/>
      <c r="WUZ83" s="66"/>
      <c r="WVA83" s="66"/>
      <c r="WVB83" s="66"/>
      <c r="WVC83" s="66"/>
      <c r="WVD83" s="66"/>
      <c r="WVE83" s="66"/>
      <c r="WVF83" s="66"/>
      <c r="WVG83" s="66"/>
      <c r="WVH83" s="66"/>
      <c r="WVI83" s="66"/>
      <c r="WVJ83" s="66"/>
      <c r="WVK83" s="66"/>
      <c r="WVL83" s="66"/>
      <c r="WVM83" s="66"/>
      <c r="WVN83" s="66"/>
      <c r="WVO83" s="66"/>
      <c r="WVP83" s="66"/>
      <c r="WVQ83" s="66"/>
      <c r="WVR83" s="66"/>
      <c r="WVS83" s="66"/>
      <c r="WVT83" s="66"/>
      <c r="WVU83" s="66"/>
      <c r="WVV83" s="66"/>
      <c r="WVW83" s="66"/>
      <c r="WVX83" s="66"/>
      <c r="WVY83" s="66"/>
      <c r="WVZ83" s="66"/>
      <c r="WWA83" s="66"/>
      <c r="WWB83" s="66"/>
      <c r="WWC83" s="66"/>
      <c r="WWD83" s="66"/>
      <c r="WWE83" s="66"/>
      <c r="WWF83" s="66"/>
      <c r="WWG83" s="66"/>
      <c r="WWH83" s="66"/>
      <c r="WWI83" s="66"/>
      <c r="WWJ83" s="66"/>
      <c r="WWK83" s="66"/>
      <c r="WWL83" s="66"/>
      <c r="WWM83" s="66"/>
      <c r="WWN83" s="66"/>
      <c r="WWO83" s="66"/>
      <c r="WWP83" s="66"/>
      <c r="WWQ83" s="66"/>
      <c r="WWR83" s="66"/>
      <c r="WWS83" s="66"/>
      <c r="WWT83" s="66"/>
      <c r="WWU83" s="66"/>
      <c r="WWV83" s="66"/>
      <c r="WWW83" s="66"/>
      <c r="WWX83" s="66"/>
      <c r="WWY83" s="66"/>
      <c r="WWZ83" s="66"/>
      <c r="WXA83" s="66"/>
      <c r="WXB83" s="66"/>
      <c r="WXC83" s="66"/>
      <c r="WXD83" s="66"/>
      <c r="WXE83" s="66"/>
      <c r="WXF83" s="66"/>
      <c r="WXG83" s="66"/>
      <c r="WXH83" s="66"/>
      <c r="WXI83" s="66"/>
      <c r="WXJ83" s="66"/>
      <c r="WXK83" s="66"/>
      <c r="WXL83" s="66"/>
      <c r="WXM83" s="66"/>
      <c r="WXN83" s="66"/>
      <c r="WXO83" s="66"/>
      <c r="WXP83" s="66"/>
      <c r="WXQ83" s="66"/>
      <c r="WXR83" s="66"/>
      <c r="WXS83" s="66"/>
      <c r="WXT83" s="66"/>
      <c r="WXU83" s="66"/>
      <c r="WXV83" s="66"/>
      <c r="WXW83" s="66"/>
      <c r="WXX83" s="66"/>
      <c r="WXY83" s="66"/>
      <c r="WXZ83" s="66"/>
      <c r="WYA83" s="66"/>
      <c r="WYB83" s="66"/>
      <c r="WYC83" s="66"/>
      <c r="WYD83" s="66"/>
      <c r="WYE83" s="66"/>
      <c r="WYF83" s="66"/>
      <c r="WYG83" s="66"/>
      <c r="WYH83" s="66"/>
      <c r="WYI83" s="66"/>
      <c r="WYJ83" s="66"/>
      <c r="WYK83" s="66"/>
      <c r="WYL83" s="66"/>
      <c r="WYM83" s="66"/>
      <c r="WYN83" s="66"/>
      <c r="WYO83" s="66"/>
      <c r="WYP83" s="66"/>
      <c r="WYQ83" s="66"/>
      <c r="WYR83" s="66"/>
      <c r="WYS83" s="66"/>
      <c r="WYT83" s="66"/>
      <c r="WYU83" s="66"/>
      <c r="WYV83" s="66"/>
      <c r="WYW83" s="66"/>
      <c r="WYX83" s="66"/>
      <c r="WYY83" s="66"/>
      <c r="WYZ83" s="66"/>
      <c r="WZA83" s="66"/>
      <c r="WZB83" s="66"/>
      <c r="WZC83" s="66"/>
      <c r="WZD83" s="66"/>
      <c r="WZE83" s="66"/>
      <c r="WZF83" s="66"/>
      <c r="WZG83" s="66"/>
      <c r="WZH83" s="66"/>
      <c r="WZI83" s="66"/>
      <c r="WZJ83" s="66"/>
      <c r="WZK83" s="66"/>
      <c r="WZL83" s="66"/>
      <c r="WZM83" s="66"/>
      <c r="WZN83" s="66"/>
      <c r="WZO83" s="66"/>
      <c r="WZP83" s="66"/>
      <c r="WZQ83" s="66"/>
      <c r="WZR83" s="66"/>
      <c r="WZS83" s="66"/>
      <c r="WZT83" s="66"/>
      <c r="WZU83" s="66"/>
      <c r="WZV83" s="66"/>
      <c r="WZW83" s="66"/>
      <c r="WZX83" s="66"/>
      <c r="WZY83" s="66"/>
      <c r="WZZ83" s="66"/>
      <c r="XAA83" s="66"/>
      <c r="XAB83" s="66"/>
      <c r="XAC83" s="66"/>
      <c r="XAD83" s="66"/>
      <c r="XAE83" s="66"/>
      <c r="XAF83" s="66"/>
      <c r="XAG83" s="66"/>
      <c r="XAH83" s="66"/>
      <c r="XAI83" s="66"/>
      <c r="XAJ83" s="66"/>
      <c r="XAK83" s="66"/>
      <c r="XAL83" s="66"/>
      <c r="XAM83" s="66"/>
      <c r="XAN83" s="66"/>
      <c r="XAO83" s="66"/>
      <c r="XAP83" s="66"/>
      <c r="XAQ83" s="66"/>
      <c r="XAR83" s="66"/>
      <c r="XAS83" s="66"/>
      <c r="XAT83" s="66"/>
      <c r="XAU83" s="66"/>
      <c r="XAV83" s="66"/>
      <c r="XAW83" s="66"/>
      <c r="XAX83" s="66"/>
      <c r="XAY83" s="66"/>
      <c r="XAZ83" s="66"/>
      <c r="XBA83" s="66"/>
      <c r="XBB83" s="66"/>
      <c r="XBC83" s="66"/>
      <c r="XBD83" s="66"/>
      <c r="XBE83" s="66"/>
      <c r="XBF83" s="66"/>
      <c r="XBG83" s="66"/>
      <c r="XBH83" s="66"/>
      <c r="XBI83" s="66"/>
      <c r="XBJ83" s="66"/>
      <c r="XBK83" s="66"/>
      <c r="XBL83" s="66"/>
      <c r="XBM83" s="66"/>
      <c r="XBN83" s="66"/>
      <c r="XBO83" s="66"/>
      <c r="XBP83" s="66"/>
      <c r="XBQ83" s="66"/>
      <c r="XBR83" s="66"/>
      <c r="XBS83" s="66"/>
      <c r="XBT83" s="66"/>
      <c r="XBU83" s="66"/>
      <c r="XBV83" s="66"/>
      <c r="XBW83" s="66"/>
      <c r="XBX83" s="66"/>
      <c r="XBY83" s="66"/>
      <c r="XBZ83" s="66"/>
      <c r="XCA83" s="66"/>
      <c r="XCB83" s="66"/>
      <c r="XCC83" s="66"/>
      <c r="XCD83" s="66"/>
      <c r="XCE83" s="66"/>
      <c r="XCF83" s="66"/>
      <c r="XCG83" s="66"/>
      <c r="XCH83" s="66"/>
      <c r="XCI83" s="66"/>
      <c r="XCJ83" s="66"/>
      <c r="XCK83" s="66"/>
      <c r="XCL83" s="66"/>
      <c r="XCM83" s="66"/>
      <c r="XCN83" s="66"/>
      <c r="XCO83" s="66"/>
      <c r="XCP83" s="66"/>
      <c r="XCQ83" s="66"/>
      <c r="XCR83" s="66"/>
      <c r="XCS83" s="66"/>
      <c r="XCT83" s="66"/>
      <c r="XCU83" s="66"/>
      <c r="XCV83" s="66"/>
      <c r="XCW83" s="66"/>
      <c r="XCX83" s="66"/>
      <c r="XCY83" s="66"/>
      <c r="XCZ83" s="66"/>
      <c r="XDA83" s="66"/>
      <c r="XDB83" s="66"/>
      <c r="XDC83" s="66"/>
      <c r="XDD83" s="66"/>
      <c r="XDE83" s="66"/>
      <c r="XDF83" s="66"/>
      <c r="XDG83" s="66"/>
      <c r="XDH83" s="66"/>
      <c r="XDI83" s="66"/>
      <c r="XDJ83" s="66"/>
      <c r="XDK83" s="66"/>
      <c r="XDL83" s="66"/>
      <c r="XDM83" s="66"/>
      <c r="XDN83" s="66"/>
      <c r="XDO83" s="66"/>
      <c r="XDP83" s="66"/>
      <c r="XDQ83" s="66"/>
      <c r="XDR83" s="66"/>
      <c r="XDS83" s="66"/>
      <c r="XDT83" s="66"/>
      <c r="XDU83" s="66"/>
      <c r="XDV83" s="66"/>
      <c r="XDW83" s="66"/>
      <c r="XDX83" s="66"/>
      <c r="XDY83" s="66"/>
      <c r="XDZ83" s="66"/>
      <c r="XEA83" s="66"/>
      <c r="XEB83" s="66"/>
      <c r="XEC83" s="66"/>
      <c r="XED83" s="66"/>
      <c r="XEE83" s="66"/>
      <c r="XEF83" s="66"/>
      <c r="XEG83" s="66"/>
      <c r="XEH83" s="66"/>
      <c r="XEI83" s="66"/>
      <c r="XEJ83" s="66"/>
      <c r="XEK83" s="66"/>
      <c r="XEL83" s="66"/>
      <c r="XEM83" s="66"/>
    </row>
    <row r="84" spans="1:16367" ht="81" customHeight="1" thickBot="1">
      <c r="A84" s="172">
        <v>76</v>
      </c>
      <c r="B84" s="109" t="s">
        <v>683</v>
      </c>
      <c r="C84" s="205">
        <v>43361</v>
      </c>
      <c r="D84" s="109" t="s">
        <v>157</v>
      </c>
      <c r="E84" s="109" t="s">
        <v>541</v>
      </c>
      <c r="F84" s="109">
        <v>54</v>
      </c>
      <c r="G84" s="109" t="s">
        <v>401</v>
      </c>
      <c r="H84" s="163" t="s">
        <v>739</v>
      </c>
      <c r="I84" s="163" t="s">
        <v>738</v>
      </c>
      <c r="J84" s="109" t="s">
        <v>530</v>
      </c>
      <c r="K84" s="156" t="s">
        <v>741</v>
      </c>
      <c r="L84" s="156" t="s">
        <v>604</v>
      </c>
      <c r="M84" s="60">
        <v>1</v>
      </c>
      <c r="N84" s="156" t="s">
        <v>605</v>
      </c>
      <c r="O84" s="156"/>
      <c r="P84" s="156" t="s">
        <v>606</v>
      </c>
      <c r="Q84" s="156" t="s">
        <v>558</v>
      </c>
      <c r="R84" s="60">
        <v>1</v>
      </c>
      <c r="S84" s="69">
        <v>43374</v>
      </c>
      <c r="T84" s="69">
        <v>43725</v>
      </c>
      <c r="U84" s="157">
        <f t="shared" si="14"/>
        <v>50.142857142857146</v>
      </c>
      <c r="V84" s="158">
        <f t="shared" si="15"/>
        <v>0</v>
      </c>
      <c r="W84" s="158">
        <f t="shared" si="16"/>
        <v>0</v>
      </c>
      <c r="X84" s="159">
        <f t="shared" si="17"/>
        <v>0</v>
      </c>
      <c r="Y84" s="158">
        <f t="shared" si="18"/>
        <v>0</v>
      </c>
      <c r="Z84" s="158">
        <f t="shared" si="19"/>
        <v>0</v>
      </c>
      <c r="AA84" s="62" t="s">
        <v>761</v>
      </c>
      <c r="AB84" s="62" t="s">
        <v>192</v>
      </c>
      <c r="AC84" s="168" t="s">
        <v>833</v>
      </c>
      <c r="AD84" s="60"/>
      <c r="AE84" s="113"/>
      <c r="AF84" s="113"/>
      <c r="AG84" s="113"/>
      <c r="AH84" s="113"/>
      <c r="AI84" s="113"/>
      <c r="AJ84" s="113"/>
      <c r="AK84" s="63" t="s">
        <v>875</v>
      </c>
      <c r="AL84" s="160">
        <v>0</v>
      </c>
      <c r="AM84" s="160" t="s">
        <v>835</v>
      </c>
      <c r="AN84" s="156" t="s">
        <v>876</v>
      </c>
      <c r="AO84" s="63">
        <v>0</v>
      </c>
      <c r="AP84" s="63" t="s">
        <v>159</v>
      </c>
      <c r="AQ84" s="63" t="s">
        <v>520</v>
      </c>
      <c r="AR84" s="164"/>
      <c r="AS84" s="164"/>
    </row>
    <row r="85" spans="1:16367" ht="81" customHeight="1" thickBot="1">
      <c r="A85" s="172">
        <v>77</v>
      </c>
      <c r="B85" s="109" t="s">
        <v>684</v>
      </c>
      <c r="C85" s="205">
        <v>43361</v>
      </c>
      <c r="D85" s="109" t="s">
        <v>157</v>
      </c>
      <c r="E85" s="109" t="s">
        <v>541</v>
      </c>
      <c r="F85" s="109">
        <v>54</v>
      </c>
      <c r="G85" s="109" t="s">
        <v>401</v>
      </c>
      <c r="H85" s="163" t="s">
        <v>739</v>
      </c>
      <c r="I85" s="163" t="s">
        <v>738</v>
      </c>
      <c r="J85" s="109" t="s">
        <v>530</v>
      </c>
      <c r="K85" s="156" t="s">
        <v>741</v>
      </c>
      <c r="L85" s="156" t="s">
        <v>607</v>
      </c>
      <c r="M85" s="60">
        <v>2</v>
      </c>
      <c r="N85" s="156" t="s">
        <v>608</v>
      </c>
      <c r="O85" s="156"/>
      <c r="P85" s="156" t="s">
        <v>609</v>
      </c>
      <c r="Q85" s="156" t="s">
        <v>610</v>
      </c>
      <c r="R85" s="60">
        <v>1</v>
      </c>
      <c r="S85" s="69">
        <v>43374</v>
      </c>
      <c r="T85" s="69">
        <v>43725</v>
      </c>
      <c r="U85" s="157">
        <f t="shared" si="14"/>
        <v>50.142857142857146</v>
      </c>
      <c r="V85" s="158">
        <f t="shared" si="15"/>
        <v>0</v>
      </c>
      <c r="W85" s="158">
        <f t="shared" si="16"/>
        <v>0</v>
      </c>
      <c r="X85" s="159">
        <f t="shared" si="17"/>
        <v>0</v>
      </c>
      <c r="Y85" s="158">
        <f t="shared" si="18"/>
        <v>0</v>
      </c>
      <c r="Z85" s="158">
        <f t="shared" si="19"/>
        <v>0</v>
      </c>
      <c r="AA85" s="62" t="s">
        <v>761</v>
      </c>
      <c r="AB85" s="62" t="s">
        <v>192</v>
      </c>
      <c r="AC85" s="168" t="s">
        <v>833</v>
      </c>
      <c r="AD85" s="60"/>
      <c r="AE85" s="113"/>
      <c r="AF85" s="113"/>
      <c r="AG85" s="113"/>
      <c r="AH85" s="113"/>
      <c r="AI85" s="113"/>
      <c r="AJ85" s="113"/>
      <c r="AK85" s="63" t="s">
        <v>875</v>
      </c>
      <c r="AL85" s="160">
        <v>0</v>
      </c>
      <c r="AM85" s="160" t="s">
        <v>835</v>
      </c>
      <c r="AN85" s="156" t="s">
        <v>961</v>
      </c>
      <c r="AO85" s="63">
        <v>0</v>
      </c>
      <c r="AP85" s="63" t="s">
        <v>159</v>
      </c>
      <c r="AQ85" s="63" t="s">
        <v>520</v>
      </c>
      <c r="AR85" s="164"/>
      <c r="AS85" s="164"/>
    </row>
    <row r="86" spans="1:16367" ht="81" customHeight="1" thickBot="1">
      <c r="A86" s="172">
        <v>78</v>
      </c>
      <c r="B86" s="109" t="s">
        <v>685</v>
      </c>
      <c r="C86" s="205">
        <v>43361</v>
      </c>
      <c r="D86" s="109" t="s">
        <v>157</v>
      </c>
      <c r="E86" s="109" t="s">
        <v>541</v>
      </c>
      <c r="F86" s="109">
        <v>54</v>
      </c>
      <c r="G86" s="109" t="s">
        <v>401</v>
      </c>
      <c r="H86" s="163" t="s">
        <v>176</v>
      </c>
      <c r="I86" s="163" t="s">
        <v>183</v>
      </c>
      <c r="J86" s="109" t="s">
        <v>536</v>
      </c>
      <c r="K86" s="156" t="s">
        <v>752</v>
      </c>
      <c r="L86" s="156" t="s">
        <v>611</v>
      </c>
      <c r="M86" s="60">
        <v>1</v>
      </c>
      <c r="N86" s="156" t="s">
        <v>612</v>
      </c>
      <c r="O86" s="156"/>
      <c r="P86" s="156" t="s">
        <v>613</v>
      </c>
      <c r="Q86" s="156" t="s">
        <v>614</v>
      </c>
      <c r="R86" s="60">
        <v>1</v>
      </c>
      <c r="S86" s="69">
        <v>43374</v>
      </c>
      <c r="T86" s="69">
        <v>43725</v>
      </c>
      <c r="U86" s="157">
        <f t="shared" si="14"/>
        <v>50.142857142857146</v>
      </c>
      <c r="V86" s="158">
        <f t="shared" si="15"/>
        <v>60</v>
      </c>
      <c r="W86" s="158">
        <f t="shared" si="16"/>
        <v>1</v>
      </c>
      <c r="X86" s="159">
        <f t="shared" si="17"/>
        <v>50.142857142857146</v>
      </c>
      <c r="Y86" s="158">
        <f t="shared" si="18"/>
        <v>0</v>
      </c>
      <c r="Z86" s="158">
        <f t="shared" si="19"/>
        <v>0</v>
      </c>
      <c r="AA86" s="62" t="s">
        <v>761</v>
      </c>
      <c r="AB86" s="62" t="s">
        <v>763</v>
      </c>
      <c r="AC86" s="168" t="s">
        <v>831</v>
      </c>
      <c r="AD86" s="60"/>
      <c r="AE86" s="113"/>
      <c r="AF86" s="113"/>
      <c r="AG86" s="113"/>
      <c r="AH86" s="113"/>
      <c r="AI86" s="113"/>
      <c r="AJ86" s="113"/>
      <c r="AK86" s="63"/>
      <c r="AL86" s="160">
        <v>60</v>
      </c>
      <c r="AM86" s="160" t="s">
        <v>836</v>
      </c>
      <c r="AN86" s="169" t="s">
        <v>909</v>
      </c>
      <c r="AO86" s="63">
        <v>60</v>
      </c>
      <c r="AP86" s="63" t="s">
        <v>159</v>
      </c>
      <c r="AQ86" s="63" t="s">
        <v>520</v>
      </c>
      <c r="AR86" s="164"/>
      <c r="AS86" s="164"/>
    </row>
    <row r="87" spans="1:16367" ht="81" customHeight="1" thickBot="1">
      <c r="A87" s="172">
        <v>79</v>
      </c>
      <c r="B87" s="109" t="s">
        <v>686</v>
      </c>
      <c r="C87" s="205">
        <v>43361</v>
      </c>
      <c r="D87" s="109" t="s">
        <v>157</v>
      </c>
      <c r="E87" s="109" t="s">
        <v>541</v>
      </c>
      <c r="F87" s="109">
        <v>54</v>
      </c>
      <c r="G87" s="109" t="s">
        <v>401</v>
      </c>
      <c r="H87" s="163" t="s">
        <v>176</v>
      </c>
      <c r="I87" s="163" t="s">
        <v>183</v>
      </c>
      <c r="J87" s="109" t="s">
        <v>536</v>
      </c>
      <c r="K87" s="156" t="s">
        <v>752</v>
      </c>
      <c r="L87" s="156" t="s">
        <v>615</v>
      </c>
      <c r="M87" s="60">
        <v>2</v>
      </c>
      <c r="N87" s="156" t="s">
        <v>616</v>
      </c>
      <c r="O87" s="156"/>
      <c r="P87" s="156" t="s">
        <v>617</v>
      </c>
      <c r="Q87" s="156" t="s">
        <v>618</v>
      </c>
      <c r="R87" s="60">
        <v>1</v>
      </c>
      <c r="S87" s="69">
        <v>43374</v>
      </c>
      <c r="T87" s="69">
        <v>43725</v>
      </c>
      <c r="U87" s="157">
        <f t="shared" si="14"/>
        <v>50.142857142857146</v>
      </c>
      <c r="V87" s="158">
        <f t="shared" si="15"/>
        <v>0</v>
      </c>
      <c r="W87" s="158">
        <f t="shared" si="16"/>
        <v>0</v>
      </c>
      <c r="X87" s="159">
        <f t="shared" si="17"/>
        <v>0</v>
      </c>
      <c r="Y87" s="158">
        <f t="shared" si="18"/>
        <v>0</v>
      </c>
      <c r="Z87" s="158">
        <f t="shared" si="19"/>
        <v>0</v>
      </c>
      <c r="AA87" s="62" t="s">
        <v>761</v>
      </c>
      <c r="AB87" s="62" t="s">
        <v>763</v>
      </c>
      <c r="AC87" s="63" t="s">
        <v>729</v>
      </c>
      <c r="AD87" s="60"/>
      <c r="AE87" s="113"/>
      <c r="AF87" s="113"/>
      <c r="AG87" s="113"/>
      <c r="AH87" s="113"/>
      <c r="AI87" s="113"/>
      <c r="AJ87" s="113"/>
      <c r="AK87" s="63" t="s">
        <v>782</v>
      </c>
      <c r="AL87" s="160">
        <v>0</v>
      </c>
      <c r="AM87" s="160" t="s">
        <v>836</v>
      </c>
      <c r="AN87" s="169" t="s">
        <v>910</v>
      </c>
      <c r="AO87" s="63">
        <v>0</v>
      </c>
      <c r="AP87" s="63" t="s">
        <v>159</v>
      </c>
      <c r="AQ87" s="63" t="s">
        <v>520</v>
      </c>
      <c r="AR87" s="164"/>
      <c r="AS87" s="164"/>
    </row>
    <row r="88" spans="1:16367" ht="81" customHeight="1" thickBot="1">
      <c r="A88" s="172">
        <v>80</v>
      </c>
      <c r="B88" s="109" t="s">
        <v>687</v>
      </c>
      <c r="C88" s="205">
        <v>43361</v>
      </c>
      <c r="D88" s="109" t="s">
        <v>157</v>
      </c>
      <c r="E88" s="109" t="s">
        <v>541</v>
      </c>
      <c r="F88" s="109">
        <v>54</v>
      </c>
      <c r="G88" s="109" t="s">
        <v>401</v>
      </c>
      <c r="H88" s="163" t="s">
        <v>176</v>
      </c>
      <c r="I88" s="163" t="s">
        <v>183</v>
      </c>
      <c r="J88" s="109" t="s">
        <v>536</v>
      </c>
      <c r="K88" s="156" t="s">
        <v>752</v>
      </c>
      <c r="L88" s="156" t="s">
        <v>619</v>
      </c>
      <c r="M88" s="60">
        <v>3</v>
      </c>
      <c r="N88" s="156" t="s">
        <v>620</v>
      </c>
      <c r="O88" s="156"/>
      <c r="P88" s="156" t="s">
        <v>621</v>
      </c>
      <c r="Q88" s="156" t="s">
        <v>622</v>
      </c>
      <c r="R88" s="60">
        <v>1</v>
      </c>
      <c r="S88" s="69">
        <v>43374</v>
      </c>
      <c r="T88" s="69">
        <v>43725</v>
      </c>
      <c r="U88" s="157">
        <f t="shared" si="14"/>
        <v>50.142857142857146</v>
      </c>
      <c r="V88" s="158">
        <f t="shared" si="15"/>
        <v>0</v>
      </c>
      <c r="W88" s="158">
        <f t="shared" si="16"/>
        <v>0</v>
      </c>
      <c r="X88" s="159">
        <f t="shared" si="17"/>
        <v>0</v>
      </c>
      <c r="Y88" s="158">
        <f t="shared" si="18"/>
        <v>0</v>
      </c>
      <c r="Z88" s="158">
        <f t="shared" si="19"/>
        <v>0</v>
      </c>
      <c r="AA88" s="62" t="s">
        <v>761</v>
      </c>
      <c r="AB88" s="62" t="s">
        <v>763</v>
      </c>
      <c r="AC88" s="63" t="s">
        <v>729</v>
      </c>
      <c r="AD88" s="60"/>
      <c r="AE88" s="113"/>
      <c r="AF88" s="113"/>
      <c r="AG88" s="113"/>
      <c r="AH88" s="113"/>
      <c r="AI88" s="113"/>
      <c r="AJ88" s="113"/>
      <c r="AK88" s="63" t="s">
        <v>782</v>
      </c>
      <c r="AL88" s="160">
        <v>0</v>
      </c>
      <c r="AM88" s="160" t="s">
        <v>836</v>
      </c>
      <c r="AN88" s="169" t="s">
        <v>911</v>
      </c>
      <c r="AO88" s="63">
        <v>0</v>
      </c>
      <c r="AP88" s="63" t="s">
        <v>159</v>
      </c>
      <c r="AQ88" s="63" t="s">
        <v>520</v>
      </c>
      <c r="AR88" s="164"/>
      <c r="AS88" s="164"/>
    </row>
    <row r="89" spans="1:16367" ht="81" customHeight="1" thickBot="1">
      <c r="A89" s="172">
        <v>81</v>
      </c>
      <c r="B89" s="109" t="s">
        <v>688</v>
      </c>
      <c r="C89" s="205">
        <v>43361</v>
      </c>
      <c r="D89" s="109" t="s">
        <v>157</v>
      </c>
      <c r="E89" s="109" t="s">
        <v>541</v>
      </c>
      <c r="F89" s="109">
        <v>54</v>
      </c>
      <c r="G89" s="109" t="s">
        <v>401</v>
      </c>
      <c r="H89" s="163" t="s">
        <v>176</v>
      </c>
      <c r="I89" s="163" t="s">
        <v>183</v>
      </c>
      <c r="J89" s="109" t="s">
        <v>536</v>
      </c>
      <c r="K89" s="156" t="s">
        <v>752</v>
      </c>
      <c r="L89" s="156" t="s">
        <v>623</v>
      </c>
      <c r="M89" s="60">
        <v>4</v>
      </c>
      <c r="N89" s="156" t="s">
        <v>624</v>
      </c>
      <c r="O89" s="156"/>
      <c r="P89" s="156" t="s">
        <v>625</v>
      </c>
      <c r="Q89" s="156" t="s">
        <v>626</v>
      </c>
      <c r="R89" s="60">
        <v>1</v>
      </c>
      <c r="S89" s="69">
        <v>43374</v>
      </c>
      <c r="T89" s="69">
        <v>43725</v>
      </c>
      <c r="U89" s="157">
        <f t="shared" si="14"/>
        <v>50.142857142857146</v>
      </c>
      <c r="V89" s="158">
        <f t="shared" si="15"/>
        <v>0</v>
      </c>
      <c r="W89" s="158">
        <f t="shared" si="16"/>
        <v>0</v>
      </c>
      <c r="X89" s="159">
        <f t="shared" si="17"/>
        <v>0</v>
      </c>
      <c r="Y89" s="158">
        <f t="shared" si="18"/>
        <v>0</v>
      </c>
      <c r="Z89" s="158">
        <f t="shared" si="19"/>
        <v>0</v>
      </c>
      <c r="AA89" s="62" t="s">
        <v>761</v>
      </c>
      <c r="AB89" s="62" t="s">
        <v>763</v>
      </c>
      <c r="AC89" s="63" t="s">
        <v>729</v>
      </c>
      <c r="AD89" s="60"/>
      <c r="AE89" s="113"/>
      <c r="AF89" s="113"/>
      <c r="AG89" s="113"/>
      <c r="AH89" s="113"/>
      <c r="AI89" s="113"/>
      <c r="AJ89" s="113"/>
      <c r="AK89" s="63" t="s">
        <v>782</v>
      </c>
      <c r="AL89" s="160">
        <v>0</v>
      </c>
      <c r="AM89" s="160" t="s">
        <v>836</v>
      </c>
      <c r="AN89" s="169" t="s">
        <v>912</v>
      </c>
      <c r="AO89" s="63">
        <v>0</v>
      </c>
      <c r="AP89" s="63" t="s">
        <v>159</v>
      </c>
      <c r="AQ89" s="63" t="s">
        <v>520</v>
      </c>
      <c r="AR89" s="164"/>
      <c r="AS89" s="164"/>
    </row>
    <row r="90" spans="1:16367" ht="81" customHeight="1" thickBot="1">
      <c r="A90" s="172">
        <v>82</v>
      </c>
      <c r="B90" s="109" t="s">
        <v>689</v>
      </c>
      <c r="C90" s="205">
        <v>43361</v>
      </c>
      <c r="D90" s="109" t="s">
        <v>157</v>
      </c>
      <c r="E90" s="109" t="s">
        <v>541</v>
      </c>
      <c r="F90" s="109">
        <v>54</v>
      </c>
      <c r="G90" s="109" t="s">
        <v>401</v>
      </c>
      <c r="H90" s="163" t="s">
        <v>176</v>
      </c>
      <c r="I90" s="163" t="s">
        <v>183</v>
      </c>
      <c r="J90" s="109" t="s">
        <v>538</v>
      </c>
      <c r="K90" s="156" t="s">
        <v>755</v>
      </c>
      <c r="L90" s="156" t="s">
        <v>627</v>
      </c>
      <c r="M90" s="60">
        <v>1</v>
      </c>
      <c r="N90" s="156" t="s">
        <v>628</v>
      </c>
      <c r="O90" s="156"/>
      <c r="P90" s="156" t="s">
        <v>629</v>
      </c>
      <c r="Q90" s="156" t="s">
        <v>630</v>
      </c>
      <c r="R90" s="60">
        <v>1</v>
      </c>
      <c r="S90" s="69">
        <v>43374</v>
      </c>
      <c r="T90" s="69">
        <v>43725</v>
      </c>
      <c r="U90" s="157">
        <f t="shared" si="14"/>
        <v>50.142857142857146</v>
      </c>
      <c r="V90" s="158">
        <f t="shared" si="15"/>
        <v>0</v>
      </c>
      <c r="W90" s="158">
        <f t="shared" si="16"/>
        <v>0</v>
      </c>
      <c r="X90" s="159">
        <f t="shared" si="17"/>
        <v>0</v>
      </c>
      <c r="Y90" s="158">
        <f t="shared" si="18"/>
        <v>0</v>
      </c>
      <c r="Z90" s="158">
        <f t="shared" si="19"/>
        <v>0</v>
      </c>
      <c r="AA90" s="62" t="s">
        <v>761</v>
      </c>
      <c r="AB90" s="62" t="s">
        <v>763</v>
      </c>
      <c r="AC90" s="63" t="s">
        <v>732</v>
      </c>
      <c r="AD90" s="60"/>
      <c r="AE90" s="113"/>
      <c r="AF90" s="113"/>
      <c r="AG90" s="113"/>
      <c r="AH90" s="113"/>
      <c r="AI90" s="113"/>
      <c r="AJ90" s="113"/>
      <c r="AK90" s="63"/>
      <c r="AL90" s="160">
        <v>0</v>
      </c>
      <c r="AM90" s="160" t="s">
        <v>836</v>
      </c>
      <c r="AN90" s="169" t="s">
        <v>940</v>
      </c>
      <c r="AO90" s="63">
        <v>0</v>
      </c>
      <c r="AP90" s="63" t="s">
        <v>159</v>
      </c>
      <c r="AQ90" s="63" t="s">
        <v>520</v>
      </c>
      <c r="AR90" s="164"/>
      <c r="AS90" s="164"/>
    </row>
    <row r="91" spans="1:16367" ht="81" customHeight="1" thickBot="1">
      <c r="A91" s="172">
        <v>83</v>
      </c>
      <c r="B91" s="109" t="s">
        <v>690</v>
      </c>
      <c r="C91" s="205" t="s">
        <v>402</v>
      </c>
      <c r="D91" s="109" t="s">
        <v>157</v>
      </c>
      <c r="E91" s="109" t="s">
        <v>773</v>
      </c>
      <c r="F91" s="109">
        <v>48</v>
      </c>
      <c r="G91" s="109" t="s">
        <v>401</v>
      </c>
      <c r="H91" s="109" t="s">
        <v>168</v>
      </c>
      <c r="I91" s="109" t="s">
        <v>192</v>
      </c>
      <c r="J91" s="109" t="s">
        <v>489</v>
      </c>
      <c r="K91" s="156" t="s">
        <v>488</v>
      </c>
      <c r="L91" s="156" t="s">
        <v>487</v>
      </c>
      <c r="M91" s="60">
        <v>1</v>
      </c>
      <c r="N91" s="156" t="s">
        <v>486</v>
      </c>
      <c r="O91" s="156"/>
      <c r="P91" s="156" t="s">
        <v>485</v>
      </c>
      <c r="Q91" s="156" t="s">
        <v>485</v>
      </c>
      <c r="R91" s="60">
        <v>1</v>
      </c>
      <c r="S91" s="64" t="s">
        <v>400</v>
      </c>
      <c r="T91" s="64" t="s">
        <v>459</v>
      </c>
      <c r="U91" s="157">
        <f t="shared" ref="U91:U105" si="26">DATEDIF(S91,T91,"D")/7</f>
        <v>44.428571428571431</v>
      </c>
      <c r="V91" s="158">
        <f t="shared" ref="V91:V105" si="27">+AL91</f>
        <v>100</v>
      </c>
      <c r="W91" s="158">
        <f t="shared" ref="W91:W105" si="28">IF(R91=0,0,IF(V91/R91&gt;1,1,V91/R91))</f>
        <v>1</v>
      </c>
      <c r="X91" s="159">
        <f t="shared" ref="X91:X105" si="29">U91*W91</f>
        <v>44.428571428571431</v>
      </c>
      <c r="Y91" s="158">
        <f t="shared" ref="Y91:Y105" si="30">IF(T91&lt;=$Y$4,X91,0)</f>
        <v>0</v>
      </c>
      <c r="Z91" s="158">
        <f t="shared" ref="Z91:Z105" si="31">IF($Y$4&gt;=T91,U91,0)</f>
        <v>0</v>
      </c>
      <c r="AA91" s="62" t="s">
        <v>761</v>
      </c>
      <c r="AB91" s="62" t="s">
        <v>764</v>
      </c>
      <c r="AC91" s="63" t="s">
        <v>726</v>
      </c>
      <c r="AD91" s="60"/>
      <c r="AE91" s="195"/>
      <c r="AF91" s="195"/>
      <c r="AG91" s="195"/>
      <c r="AH91" s="195"/>
      <c r="AI91" s="195"/>
      <c r="AJ91" s="195"/>
      <c r="AK91" s="63"/>
      <c r="AL91" s="160">
        <v>100</v>
      </c>
      <c r="AM91" s="160" t="s">
        <v>838</v>
      </c>
      <c r="AN91" s="169" t="s">
        <v>921</v>
      </c>
      <c r="AO91" s="63">
        <v>100</v>
      </c>
      <c r="AP91" s="63" t="s">
        <v>185</v>
      </c>
      <c r="AQ91" s="63" t="s">
        <v>520</v>
      </c>
      <c r="AR91" s="164">
        <v>5</v>
      </c>
      <c r="AS91" s="164">
        <v>1</v>
      </c>
    </row>
    <row r="92" spans="1:16367" ht="81" customHeight="1" thickBot="1">
      <c r="A92" s="172">
        <v>84</v>
      </c>
      <c r="B92" s="109" t="s">
        <v>691</v>
      </c>
      <c r="C92" s="109" t="s">
        <v>402</v>
      </c>
      <c r="D92" s="109" t="s">
        <v>157</v>
      </c>
      <c r="E92" s="109" t="s">
        <v>773</v>
      </c>
      <c r="F92" s="109">
        <v>48</v>
      </c>
      <c r="G92" s="109" t="s">
        <v>401</v>
      </c>
      <c r="H92" s="163" t="s">
        <v>176</v>
      </c>
      <c r="I92" s="163" t="s">
        <v>183</v>
      </c>
      <c r="J92" s="109" t="s">
        <v>476</v>
      </c>
      <c r="K92" s="156" t="s">
        <v>475</v>
      </c>
      <c r="L92" s="156" t="s">
        <v>474</v>
      </c>
      <c r="M92" s="60">
        <v>1</v>
      </c>
      <c r="N92" s="156" t="s">
        <v>473</v>
      </c>
      <c r="O92" s="156"/>
      <c r="P92" s="156" t="s">
        <v>472</v>
      </c>
      <c r="Q92" s="156" t="s">
        <v>472</v>
      </c>
      <c r="R92" s="60">
        <v>1</v>
      </c>
      <c r="S92" s="64" t="s">
        <v>400</v>
      </c>
      <c r="T92" s="64" t="s">
        <v>459</v>
      </c>
      <c r="U92" s="157">
        <f t="shared" si="26"/>
        <v>44.428571428571431</v>
      </c>
      <c r="V92" s="158">
        <f t="shared" si="27"/>
        <v>100</v>
      </c>
      <c r="W92" s="158">
        <f t="shared" si="28"/>
        <v>1</v>
      </c>
      <c r="X92" s="159">
        <f t="shared" si="29"/>
        <v>44.428571428571431</v>
      </c>
      <c r="Y92" s="158">
        <f t="shared" si="30"/>
        <v>0</v>
      </c>
      <c r="Z92" s="158">
        <f t="shared" si="31"/>
        <v>0</v>
      </c>
      <c r="AA92" s="62" t="s">
        <v>761</v>
      </c>
      <c r="AB92" s="62" t="s">
        <v>764</v>
      </c>
      <c r="AC92" s="63" t="s">
        <v>725</v>
      </c>
      <c r="AD92" s="60"/>
      <c r="AE92" s="208"/>
      <c r="AF92" s="209"/>
      <c r="AG92" s="209"/>
      <c r="AH92" s="209"/>
      <c r="AI92" s="209"/>
      <c r="AJ92" s="209"/>
      <c r="AK92" s="63" t="s">
        <v>782</v>
      </c>
      <c r="AL92" s="160">
        <v>100</v>
      </c>
      <c r="AM92" s="160" t="s">
        <v>838</v>
      </c>
      <c r="AN92" s="169" t="s">
        <v>922</v>
      </c>
      <c r="AO92" s="63">
        <v>100</v>
      </c>
      <c r="AP92" s="63" t="s">
        <v>185</v>
      </c>
      <c r="AQ92" s="63" t="s">
        <v>520</v>
      </c>
      <c r="AR92" s="164">
        <v>5</v>
      </c>
      <c r="AS92" s="164">
        <v>1</v>
      </c>
    </row>
    <row r="93" spans="1:16367" ht="81" customHeight="1" thickBot="1">
      <c r="A93" s="172">
        <v>85</v>
      </c>
      <c r="B93" s="109" t="s">
        <v>692</v>
      </c>
      <c r="C93" s="109" t="s">
        <v>402</v>
      </c>
      <c r="D93" s="109" t="s">
        <v>157</v>
      </c>
      <c r="E93" s="109" t="s">
        <v>773</v>
      </c>
      <c r="F93" s="109">
        <v>48</v>
      </c>
      <c r="G93" s="109" t="s">
        <v>401</v>
      </c>
      <c r="H93" s="163" t="s">
        <v>176</v>
      </c>
      <c r="I93" s="163" t="s">
        <v>183</v>
      </c>
      <c r="J93" s="109" t="s">
        <v>471</v>
      </c>
      <c r="K93" s="156" t="s">
        <v>470</v>
      </c>
      <c r="L93" s="156" t="s">
        <v>469</v>
      </c>
      <c r="M93" s="60">
        <v>1</v>
      </c>
      <c r="N93" s="156" t="s">
        <v>468</v>
      </c>
      <c r="O93" s="156"/>
      <c r="P93" s="156" t="s">
        <v>467</v>
      </c>
      <c r="Q93" s="156" t="s">
        <v>466</v>
      </c>
      <c r="R93" s="60">
        <v>1</v>
      </c>
      <c r="S93" s="64" t="s">
        <v>400</v>
      </c>
      <c r="T93" s="64" t="s">
        <v>459</v>
      </c>
      <c r="U93" s="157">
        <f t="shared" si="26"/>
        <v>44.428571428571431</v>
      </c>
      <c r="V93" s="158">
        <f t="shared" si="27"/>
        <v>100</v>
      </c>
      <c r="W93" s="158">
        <f t="shared" si="28"/>
        <v>1</v>
      </c>
      <c r="X93" s="159">
        <f t="shared" si="29"/>
        <v>44.428571428571431</v>
      </c>
      <c r="Y93" s="158">
        <f t="shared" si="30"/>
        <v>0</v>
      </c>
      <c r="Z93" s="158">
        <f t="shared" si="31"/>
        <v>0</v>
      </c>
      <c r="AA93" s="62" t="s">
        <v>761</v>
      </c>
      <c r="AB93" s="62" t="s">
        <v>764</v>
      </c>
      <c r="AC93" s="63" t="s">
        <v>725</v>
      </c>
      <c r="AD93" s="60"/>
      <c r="AE93" s="113"/>
      <c r="AF93" s="113"/>
      <c r="AG93" s="113"/>
      <c r="AH93" s="113"/>
      <c r="AI93" s="113"/>
      <c r="AJ93" s="113"/>
      <c r="AK93" s="63" t="s">
        <v>782</v>
      </c>
      <c r="AL93" s="160">
        <v>100</v>
      </c>
      <c r="AM93" s="160" t="s">
        <v>838</v>
      </c>
      <c r="AN93" s="169" t="s">
        <v>922</v>
      </c>
      <c r="AO93" s="63">
        <v>100</v>
      </c>
      <c r="AP93" s="63" t="s">
        <v>185</v>
      </c>
      <c r="AQ93" s="63" t="s">
        <v>520</v>
      </c>
      <c r="AR93" s="164">
        <v>5</v>
      </c>
      <c r="AS93" s="164">
        <v>1</v>
      </c>
    </row>
    <row r="94" spans="1:16367" ht="81" customHeight="1" thickBot="1">
      <c r="A94" s="172">
        <v>86</v>
      </c>
      <c r="B94" s="109" t="s">
        <v>693</v>
      </c>
      <c r="C94" s="109" t="s">
        <v>177</v>
      </c>
      <c r="D94" s="109" t="s">
        <v>157</v>
      </c>
      <c r="E94" s="109" t="s">
        <v>773</v>
      </c>
      <c r="F94" s="109">
        <v>53</v>
      </c>
      <c r="G94" s="109" t="s">
        <v>169</v>
      </c>
      <c r="H94" s="109" t="s">
        <v>168</v>
      </c>
      <c r="I94" s="109" t="s">
        <v>192</v>
      </c>
      <c r="J94" s="109" t="s">
        <v>298</v>
      </c>
      <c r="K94" s="156" t="s">
        <v>306</v>
      </c>
      <c r="L94" s="156" t="s">
        <v>305</v>
      </c>
      <c r="M94" s="60">
        <v>1</v>
      </c>
      <c r="N94" s="156" t="s">
        <v>235</v>
      </c>
      <c r="O94" s="156"/>
      <c r="P94" s="156" t="s">
        <v>234</v>
      </c>
      <c r="Q94" s="156" t="s">
        <v>304</v>
      </c>
      <c r="R94" s="60">
        <v>1</v>
      </c>
      <c r="S94" s="64" t="s">
        <v>170</v>
      </c>
      <c r="T94" s="64" t="s">
        <v>194</v>
      </c>
      <c r="U94" s="157">
        <f t="shared" si="26"/>
        <v>22.142857142857142</v>
      </c>
      <c r="V94" s="158">
        <f t="shared" si="27"/>
        <v>100</v>
      </c>
      <c r="W94" s="158">
        <f t="shared" si="28"/>
        <v>1</v>
      </c>
      <c r="X94" s="159">
        <f t="shared" si="29"/>
        <v>22.142857142857142</v>
      </c>
      <c r="Y94" s="158">
        <f t="shared" si="30"/>
        <v>0</v>
      </c>
      <c r="Z94" s="158">
        <f t="shared" si="31"/>
        <v>0</v>
      </c>
      <c r="AA94" s="62" t="s">
        <v>761</v>
      </c>
      <c r="AB94" s="62" t="s">
        <v>764</v>
      </c>
      <c r="AC94" s="191" t="s">
        <v>726</v>
      </c>
      <c r="AD94" s="60"/>
      <c r="AE94" s="60"/>
      <c r="AF94" s="113"/>
      <c r="AG94" s="113"/>
      <c r="AH94" s="113"/>
      <c r="AI94" s="193"/>
      <c r="AJ94" s="113"/>
      <c r="AK94" s="63"/>
      <c r="AL94" s="160">
        <v>100</v>
      </c>
      <c r="AM94" s="160" t="s">
        <v>838</v>
      </c>
      <c r="AN94" s="169" t="s">
        <v>923</v>
      </c>
      <c r="AO94" s="63">
        <v>100</v>
      </c>
      <c r="AP94" s="63" t="s">
        <v>185</v>
      </c>
      <c r="AQ94" s="63" t="s">
        <v>520</v>
      </c>
      <c r="AR94" s="164">
        <v>5</v>
      </c>
      <c r="AS94" s="164">
        <v>1</v>
      </c>
    </row>
    <row r="95" spans="1:16367" ht="81" customHeight="1" thickBot="1">
      <c r="A95" s="172">
        <v>87</v>
      </c>
      <c r="B95" s="109" t="s">
        <v>694</v>
      </c>
      <c r="C95" s="109" t="s">
        <v>160</v>
      </c>
      <c r="D95" s="109" t="s">
        <v>157</v>
      </c>
      <c r="E95" s="109" t="s">
        <v>773</v>
      </c>
      <c r="F95" s="109">
        <v>57</v>
      </c>
      <c r="G95" s="109" t="s">
        <v>169</v>
      </c>
      <c r="H95" s="109" t="s">
        <v>168</v>
      </c>
      <c r="I95" s="109" t="s">
        <v>192</v>
      </c>
      <c r="J95" s="109" t="s">
        <v>298</v>
      </c>
      <c r="K95" s="156" t="s">
        <v>303</v>
      </c>
      <c r="L95" s="156" t="s">
        <v>302</v>
      </c>
      <c r="M95" s="60">
        <v>1</v>
      </c>
      <c r="N95" s="156" t="s">
        <v>301</v>
      </c>
      <c r="O95" s="156"/>
      <c r="P95" s="156" t="s">
        <v>300</v>
      </c>
      <c r="Q95" s="156" t="s">
        <v>299</v>
      </c>
      <c r="R95" s="60">
        <v>1</v>
      </c>
      <c r="S95" s="64" t="s">
        <v>160</v>
      </c>
      <c r="T95" s="64" t="s">
        <v>227</v>
      </c>
      <c r="U95" s="157">
        <f t="shared" si="26"/>
        <v>22.714285714285715</v>
      </c>
      <c r="V95" s="158">
        <f t="shared" si="27"/>
        <v>100</v>
      </c>
      <c r="W95" s="158">
        <f t="shared" si="28"/>
        <v>1</v>
      </c>
      <c r="X95" s="159">
        <f t="shared" si="29"/>
        <v>22.714285714285715</v>
      </c>
      <c r="Y95" s="158">
        <f t="shared" si="30"/>
        <v>0</v>
      </c>
      <c r="Z95" s="158">
        <f t="shared" si="31"/>
        <v>0</v>
      </c>
      <c r="AA95" s="62" t="s">
        <v>761</v>
      </c>
      <c r="AB95" s="62" t="s">
        <v>764</v>
      </c>
      <c r="AC95" s="63" t="s">
        <v>726</v>
      </c>
      <c r="AD95" s="60"/>
      <c r="AE95" s="63"/>
      <c r="AF95" s="113"/>
      <c r="AG95" s="113"/>
      <c r="AH95" s="193"/>
      <c r="AI95" s="113"/>
      <c r="AJ95" s="113"/>
      <c r="AK95" s="63"/>
      <c r="AL95" s="160">
        <v>100</v>
      </c>
      <c r="AM95" s="160" t="s">
        <v>838</v>
      </c>
      <c r="AN95" s="169" t="s">
        <v>924</v>
      </c>
      <c r="AO95" s="63">
        <v>100</v>
      </c>
      <c r="AP95" s="63" t="s">
        <v>185</v>
      </c>
      <c r="AQ95" s="63" t="s">
        <v>520</v>
      </c>
      <c r="AR95" s="164">
        <v>5</v>
      </c>
      <c r="AS95" s="164">
        <v>1</v>
      </c>
    </row>
    <row r="96" spans="1:16367" ht="81" customHeight="1" thickBot="1">
      <c r="A96" s="172">
        <v>88</v>
      </c>
      <c r="B96" s="109" t="s">
        <v>695</v>
      </c>
      <c r="C96" s="109" t="s">
        <v>160</v>
      </c>
      <c r="D96" s="109" t="s">
        <v>157</v>
      </c>
      <c r="E96" s="109" t="s">
        <v>773</v>
      </c>
      <c r="F96" s="109">
        <v>57</v>
      </c>
      <c r="G96" s="109" t="s">
        <v>169</v>
      </c>
      <c r="H96" s="109" t="s">
        <v>168</v>
      </c>
      <c r="I96" s="109" t="s">
        <v>192</v>
      </c>
      <c r="J96" s="109" t="s">
        <v>267</v>
      </c>
      <c r="K96" s="156" t="s">
        <v>266</v>
      </c>
      <c r="L96" s="156" t="s">
        <v>265</v>
      </c>
      <c r="M96" s="60">
        <v>1</v>
      </c>
      <c r="N96" s="156" t="s">
        <v>264</v>
      </c>
      <c r="O96" s="156"/>
      <c r="P96" s="156" t="s">
        <v>263</v>
      </c>
      <c r="Q96" s="156" t="s">
        <v>262</v>
      </c>
      <c r="R96" s="60">
        <v>1</v>
      </c>
      <c r="S96" s="64" t="s">
        <v>160</v>
      </c>
      <c r="T96" s="64" t="s">
        <v>227</v>
      </c>
      <c r="U96" s="157">
        <f t="shared" si="26"/>
        <v>22.714285714285715</v>
      </c>
      <c r="V96" s="158">
        <f t="shared" si="27"/>
        <v>100</v>
      </c>
      <c r="W96" s="158">
        <f t="shared" si="28"/>
        <v>1</v>
      </c>
      <c r="X96" s="159">
        <f t="shared" si="29"/>
        <v>22.714285714285715</v>
      </c>
      <c r="Y96" s="158">
        <f t="shared" si="30"/>
        <v>0</v>
      </c>
      <c r="Z96" s="158">
        <f t="shared" si="31"/>
        <v>0</v>
      </c>
      <c r="AA96" s="62" t="s">
        <v>761</v>
      </c>
      <c r="AB96" s="62" t="s">
        <v>764</v>
      </c>
      <c r="AC96" s="63" t="s">
        <v>726</v>
      </c>
      <c r="AD96" s="60"/>
      <c r="AE96" s="63"/>
      <c r="AF96" s="113"/>
      <c r="AG96" s="113"/>
      <c r="AH96" s="193"/>
      <c r="AI96" s="193"/>
      <c r="AJ96" s="113"/>
      <c r="AK96" s="63"/>
      <c r="AL96" s="160">
        <v>100</v>
      </c>
      <c r="AM96" s="160" t="s">
        <v>838</v>
      </c>
      <c r="AN96" s="169" t="s">
        <v>925</v>
      </c>
      <c r="AO96" s="63">
        <v>100</v>
      </c>
      <c r="AP96" s="63" t="s">
        <v>185</v>
      </c>
      <c r="AQ96" s="63" t="s">
        <v>520</v>
      </c>
      <c r="AR96" s="164">
        <v>5</v>
      </c>
      <c r="AS96" s="164">
        <v>1</v>
      </c>
    </row>
    <row r="97" spans="1:45" ht="81" customHeight="1" thickBot="1">
      <c r="A97" s="172">
        <v>89</v>
      </c>
      <c r="B97" s="109" t="s">
        <v>696</v>
      </c>
      <c r="C97" s="109" t="s">
        <v>160</v>
      </c>
      <c r="D97" s="109" t="s">
        <v>157</v>
      </c>
      <c r="E97" s="109" t="s">
        <v>773</v>
      </c>
      <c r="F97" s="109">
        <v>57</v>
      </c>
      <c r="G97" s="109" t="s">
        <v>169</v>
      </c>
      <c r="H97" s="109" t="s">
        <v>168</v>
      </c>
      <c r="I97" s="109" t="s">
        <v>192</v>
      </c>
      <c r="J97" s="109" t="s">
        <v>254</v>
      </c>
      <c r="K97" s="156" t="s">
        <v>261</v>
      </c>
      <c r="L97" s="156" t="s">
        <v>260</v>
      </c>
      <c r="M97" s="60">
        <v>1</v>
      </c>
      <c r="N97" s="156" t="s">
        <v>259</v>
      </c>
      <c r="O97" s="156"/>
      <c r="P97" s="156" t="s">
        <v>258</v>
      </c>
      <c r="Q97" s="156" t="s">
        <v>257</v>
      </c>
      <c r="R97" s="60">
        <v>1</v>
      </c>
      <c r="S97" s="64" t="s">
        <v>160</v>
      </c>
      <c r="T97" s="64" t="s">
        <v>227</v>
      </c>
      <c r="U97" s="157">
        <f t="shared" si="26"/>
        <v>22.714285714285715</v>
      </c>
      <c r="V97" s="158">
        <f t="shared" si="27"/>
        <v>100</v>
      </c>
      <c r="W97" s="158">
        <f t="shared" si="28"/>
        <v>1</v>
      </c>
      <c r="X97" s="159">
        <f t="shared" si="29"/>
        <v>22.714285714285715</v>
      </c>
      <c r="Y97" s="158">
        <f t="shared" si="30"/>
        <v>0</v>
      </c>
      <c r="Z97" s="158">
        <f t="shared" si="31"/>
        <v>0</v>
      </c>
      <c r="AA97" s="62" t="s">
        <v>761</v>
      </c>
      <c r="AB97" s="62" t="s">
        <v>764</v>
      </c>
      <c r="AC97" s="63" t="s">
        <v>726</v>
      </c>
      <c r="AD97" s="60"/>
      <c r="AE97" s="113"/>
      <c r="AF97" s="113"/>
      <c r="AG97" s="113"/>
      <c r="AH97" s="113"/>
      <c r="AI97" s="113"/>
      <c r="AJ97" s="113"/>
      <c r="AK97" s="63"/>
      <c r="AL97" s="160">
        <v>100</v>
      </c>
      <c r="AM97" s="160" t="s">
        <v>838</v>
      </c>
      <c r="AN97" s="169" t="s">
        <v>926</v>
      </c>
      <c r="AO97" s="63">
        <v>100</v>
      </c>
      <c r="AP97" s="63" t="s">
        <v>185</v>
      </c>
      <c r="AQ97" s="63" t="s">
        <v>520</v>
      </c>
      <c r="AR97" s="164">
        <v>5</v>
      </c>
      <c r="AS97" s="164">
        <v>1</v>
      </c>
    </row>
    <row r="98" spans="1:45" ht="81" customHeight="1" thickBot="1">
      <c r="A98" s="172">
        <v>90</v>
      </c>
      <c r="B98" s="109" t="s">
        <v>697</v>
      </c>
      <c r="C98" s="109" t="s">
        <v>177</v>
      </c>
      <c r="D98" s="109" t="s">
        <v>157</v>
      </c>
      <c r="E98" s="109" t="s">
        <v>773</v>
      </c>
      <c r="F98" s="109">
        <v>53</v>
      </c>
      <c r="G98" s="109" t="s">
        <v>169</v>
      </c>
      <c r="H98" s="109" t="s">
        <v>168</v>
      </c>
      <c r="I98" s="109" t="s">
        <v>192</v>
      </c>
      <c r="J98" s="109" t="s">
        <v>226</v>
      </c>
      <c r="K98" s="156" t="s">
        <v>237</v>
      </c>
      <c r="L98" s="156" t="s">
        <v>236</v>
      </c>
      <c r="M98" s="60">
        <v>1</v>
      </c>
      <c r="N98" s="156" t="s">
        <v>235</v>
      </c>
      <c r="O98" s="156"/>
      <c r="P98" s="156" t="s">
        <v>234</v>
      </c>
      <c r="Q98" s="156" t="s">
        <v>233</v>
      </c>
      <c r="R98" s="60">
        <v>1</v>
      </c>
      <c r="S98" s="64" t="s">
        <v>170</v>
      </c>
      <c r="T98" s="64" t="s">
        <v>194</v>
      </c>
      <c r="U98" s="157">
        <f t="shared" si="26"/>
        <v>22.142857142857142</v>
      </c>
      <c r="V98" s="158">
        <f t="shared" si="27"/>
        <v>100</v>
      </c>
      <c r="W98" s="158">
        <f t="shared" si="28"/>
        <v>1</v>
      </c>
      <c r="X98" s="159">
        <f t="shared" si="29"/>
        <v>22.142857142857142</v>
      </c>
      <c r="Y98" s="158">
        <f t="shared" si="30"/>
        <v>0</v>
      </c>
      <c r="Z98" s="158">
        <f t="shared" si="31"/>
        <v>0</v>
      </c>
      <c r="AA98" s="62" t="s">
        <v>761</v>
      </c>
      <c r="AB98" s="62" t="s">
        <v>764</v>
      </c>
      <c r="AC98" s="191" t="s">
        <v>726</v>
      </c>
      <c r="AD98" s="60"/>
      <c r="AE98" s="63"/>
      <c r="AF98" s="113"/>
      <c r="AG98" s="113"/>
      <c r="AH98" s="193"/>
      <c r="AI98" s="193"/>
      <c r="AJ98" s="113"/>
      <c r="AK98" s="63"/>
      <c r="AL98" s="160">
        <v>100</v>
      </c>
      <c r="AM98" s="160" t="s">
        <v>838</v>
      </c>
      <c r="AN98" s="169" t="s">
        <v>927</v>
      </c>
      <c r="AO98" s="63">
        <v>100</v>
      </c>
      <c r="AP98" s="63" t="s">
        <v>185</v>
      </c>
      <c r="AQ98" s="63" t="s">
        <v>520</v>
      </c>
      <c r="AR98" s="164">
        <v>5</v>
      </c>
      <c r="AS98" s="164">
        <v>1</v>
      </c>
    </row>
    <row r="99" spans="1:45" ht="81" customHeight="1" thickBot="1">
      <c r="A99" s="172">
        <v>91</v>
      </c>
      <c r="B99" s="109" t="s">
        <v>698</v>
      </c>
      <c r="C99" s="109" t="s">
        <v>160</v>
      </c>
      <c r="D99" s="109" t="s">
        <v>157</v>
      </c>
      <c r="E99" s="109" t="s">
        <v>773</v>
      </c>
      <c r="F99" s="109">
        <v>57</v>
      </c>
      <c r="G99" s="109" t="s">
        <v>169</v>
      </c>
      <c r="H99" s="109" t="s">
        <v>168</v>
      </c>
      <c r="I99" s="109" t="s">
        <v>192</v>
      </c>
      <c r="J99" s="109" t="s">
        <v>226</v>
      </c>
      <c r="K99" s="156" t="s">
        <v>232</v>
      </c>
      <c r="L99" s="156" t="s">
        <v>231</v>
      </c>
      <c r="M99" s="60">
        <v>1</v>
      </c>
      <c r="N99" s="156" t="s">
        <v>230</v>
      </c>
      <c r="O99" s="156"/>
      <c r="P99" s="156" t="s">
        <v>229</v>
      </c>
      <c r="Q99" s="156" t="s">
        <v>228</v>
      </c>
      <c r="R99" s="60">
        <v>1</v>
      </c>
      <c r="S99" s="64" t="s">
        <v>160</v>
      </c>
      <c r="T99" s="64" t="s">
        <v>227</v>
      </c>
      <c r="U99" s="157">
        <f t="shared" si="26"/>
        <v>22.714285714285715</v>
      </c>
      <c r="V99" s="158">
        <f t="shared" si="27"/>
        <v>100</v>
      </c>
      <c r="W99" s="158">
        <f t="shared" si="28"/>
        <v>1</v>
      </c>
      <c r="X99" s="159">
        <f t="shared" si="29"/>
        <v>22.714285714285715</v>
      </c>
      <c r="Y99" s="158">
        <f t="shared" si="30"/>
        <v>0</v>
      </c>
      <c r="Z99" s="158">
        <f t="shared" si="31"/>
        <v>0</v>
      </c>
      <c r="AA99" s="62" t="s">
        <v>761</v>
      </c>
      <c r="AB99" s="62" t="s">
        <v>764</v>
      </c>
      <c r="AC99" s="63" t="s">
        <v>726</v>
      </c>
      <c r="AD99" s="60"/>
      <c r="AE99" s="113"/>
      <c r="AF99" s="113"/>
      <c r="AG99" s="113"/>
      <c r="AH99" s="113"/>
      <c r="AI99" s="113"/>
      <c r="AJ99" s="113"/>
      <c r="AK99" s="63"/>
      <c r="AL99" s="160">
        <v>100</v>
      </c>
      <c r="AM99" s="160" t="s">
        <v>838</v>
      </c>
      <c r="AN99" s="169" t="s">
        <v>928</v>
      </c>
      <c r="AO99" s="63">
        <v>100</v>
      </c>
      <c r="AP99" s="63" t="s">
        <v>185</v>
      </c>
      <c r="AQ99" s="63" t="s">
        <v>520</v>
      </c>
      <c r="AR99" s="164">
        <v>5</v>
      </c>
      <c r="AS99" s="164">
        <v>1</v>
      </c>
    </row>
    <row r="100" spans="1:45" ht="81" customHeight="1" thickBot="1">
      <c r="A100" s="172">
        <v>92</v>
      </c>
      <c r="B100" s="109" t="s">
        <v>699</v>
      </c>
      <c r="C100" s="109" t="s">
        <v>177</v>
      </c>
      <c r="D100" s="109" t="s">
        <v>157</v>
      </c>
      <c r="E100" s="109" t="s">
        <v>773</v>
      </c>
      <c r="F100" s="109">
        <v>53</v>
      </c>
      <c r="G100" s="109" t="s">
        <v>169</v>
      </c>
      <c r="H100" s="109" t="s">
        <v>168</v>
      </c>
      <c r="I100" s="109" t="s">
        <v>192</v>
      </c>
      <c r="J100" s="109" t="s">
        <v>206</v>
      </c>
      <c r="K100" s="156" t="s">
        <v>205</v>
      </c>
      <c r="L100" s="156" t="s">
        <v>204</v>
      </c>
      <c r="M100" s="60">
        <v>1</v>
      </c>
      <c r="N100" s="156" t="s">
        <v>203</v>
      </c>
      <c r="O100" s="156"/>
      <c r="P100" s="156" t="s">
        <v>202</v>
      </c>
      <c r="Q100" s="156" t="s">
        <v>201</v>
      </c>
      <c r="R100" s="60">
        <v>1</v>
      </c>
      <c r="S100" s="64" t="s">
        <v>170</v>
      </c>
      <c r="T100" s="64" t="s">
        <v>200</v>
      </c>
      <c r="U100" s="157">
        <f t="shared" si="26"/>
        <v>30.571428571428573</v>
      </c>
      <c r="V100" s="158">
        <f t="shared" si="27"/>
        <v>100</v>
      </c>
      <c r="W100" s="158">
        <f t="shared" si="28"/>
        <v>1</v>
      </c>
      <c r="X100" s="159">
        <f t="shared" si="29"/>
        <v>30.571428571428573</v>
      </c>
      <c r="Y100" s="158">
        <f t="shared" si="30"/>
        <v>0</v>
      </c>
      <c r="Z100" s="158">
        <f t="shared" si="31"/>
        <v>0</v>
      </c>
      <c r="AA100" s="62" t="s">
        <v>761</v>
      </c>
      <c r="AB100" s="62" t="s">
        <v>764</v>
      </c>
      <c r="AC100" s="191" t="s">
        <v>726</v>
      </c>
      <c r="AD100" s="60"/>
      <c r="AE100" s="113"/>
      <c r="AF100" s="113"/>
      <c r="AG100" s="113"/>
      <c r="AH100" s="113"/>
      <c r="AI100" s="113"/>
      <c r="AJ100" s="113"/>
      <c r="AK100" s="63"/>
      <c r="AL100" s="160">
        <v>100</v>
      </c>
      <c r="AM100" s="160" t="s">
        <v>838</v>
      </c>
      <c r="AN100" s="169" t="s">
        <v>929</v>
      </c>
      <c r="AO100" s="63">
        <v>100</v>
      </c>
      <c r="AP100" s="63" t="s">
        <v>185</v>
      </c>
      <c r="AQ100" s="63" t="s">
        <v>520</v>
      </c>
      <c r="AR100" s="164">
        <v>5</v>
      </c>
      <c r="AS100" s="164">
        <v>1</v>
      </c>
    </row>
    <row r="101" spans="1:45" ht="81" customHeight="1" thickBot="1">
      <c r="A101" s="172">
        <v>93</v>
      </c>
      <c r="B101" s="109" t="s">
        <v>700</v>
      </c>
      <c r="C101" s="109" t="s">
        <v>177</v>
      </c>
      <c r="D101" s="109" t="s">
        <v>157</v>
      </c>
      <c r="E101" s="109" t="s">
        <v>773</v>
      </c>
      <c r="F101" s="109">
        <v>53</v>
      </c>
      <c r="G101" s="109" t="s">
        <v>169</v>
      </c>
      <c r="H101" s="109" t="s">
        <v>168</v>
      </c>
      <c r="I101" s="109" t="s">
        <v>192</v>
      </c>
      <c r="J101" s="109" t="s">
        <v>199</v>
      </c>
      <c r="K101" s="156" t="s">
        <v>198</v>
      </c>
      <c r="L101" s="156" t="s">
        <v>197</v>
      </c>
      <c r="M101" s="60">
        <v>1</v>
      </c>
      <c r="N101" s="156" t="s">
        <v>196</v>
      </c>
      <c r="O101" s="156"/>
      <c r="P101" s="156" t="s">
        <v>195</v>
      </c>
      <c r="Q101" s="156" t="s">
        <v>195</v>
      </c>
      <c r="R101" s="60">
        <v>1</v>
      </c>
      <c r="S101" s="64" t="s">
        <v>170</v>
      </c>
      <c r="T101" s="64" t="s">
        <v>194</v>
      </c>
      <c r="U101" s="157">
        <f t="shared" si="26"/>
        <v>22.142857142857142</v>
      </c>
      <c r="V101" s="158">
        <f t="shared" si="27"/>
        <v>100</v>
      </c>
      <c r="W101" s="158">
        <f t="shared" si="28"/>
        <v>1</v>
      </c>
      <c r="X101" s="159">
        <f t="shared" si="29"/>
        <v>22.142857142857142</v>
      </c>
      <c r="Y101" s="158">
        <f t="shared" si="30"/>
        <v>0</v>
      </c>
      <c r="Z101" s="158">
        <f t="shared" si="31"/>
        <v>0</v>
      </c>
      <c r="AA101" s="62" t="s">
        <v>761</v>
      </c>
      <c r="AB101" s="62" t="s">
        <v>764</v>
      </c>
      <c r="AC101" s="191" t="s">
        <v>726</v>
      </c>
      <c r="AD101" s="60"/>
      <c r="AE101" s="113"/>
      <c r="AF101" s="113"/>
      <c r="AG101" s="113"/>
      <c r="AH101" s="193"/>
      <c r="AI101" s="193"/>
      <c r="AJ101" s="113"/>
      <c r="AK101" s="63"/>
      <c r="AL101" s="160">
        <v>100</v>
      </c>
      <c r="AM101" s="160" t="s">
        <v>838</v>
      </c>
      <c r="AN101" s="170" t="s">
        <v>930</v>
      </c>
      <c r="AO101" s="63">
        <v>100</v>
      </c>
      <c r="AP101" s="63" t="s">
        <v>185</v>
      </c>
      <c r="AQ101" s="63" t="s">
        <v>520</v>
      </c>
      <c r="AR101" s="164">
        <v>5</v>
      </c>
      <c r="AS101" s="164">
        <v>1</v>
      </c>
    </row>
    <row r="102" spans="1:45" ht="81" customHeight="1">
      <c r="A102" s="172">
        <v>94</v>
      </c>
      <c r="B102" s="109" t="s">
        <v>701</v>
      </c>
      <c r="C102" s="205">
        <v>43361</v>
      </c>
      <c r="D102" s="109" t="s">
        <v>157</v>
      </c>
      <c r="E102" s="109" t="s">
        <v>541</v>
      </c>
      <c r="F102" s="109">
        <v>54</v>
      </c>
      <c r="G102" s="109" t="s">
        <v>401</v>
      </c>
      <c r="H102" s="163"/>
      <c r="I102" s="163"/>
      <c r="J102" s="109" t="s">
        <v>774</v>
      </c>
      <c r="K102" s="156" t="s">
        <v>867</v>
      </c>
      <c r="L102" s="156" t="s">
        <v>631</v>
      </c>
      <c r="M102" s="60">
        <v>1</v>
      </c>
      <c r="N102" s="156" t="s">
        <v>632</v>
      </c>
      <c r="O102" s="156" t="s">
        <v>782</v>
      </c>
      <c r="P102" s="156" t="s">
        <v>633</v>
      </c>
      <c r="Q102" s="156" t="s">
        <v>634</v>
      </c>
      <c r="R102" s="60">
        <v>1</v>
      </c>
      <c r="S102" s="69">
        <v>43374</v>
      </c>
      <c r="T102" s="69">
        <v>43725</v>
      </c>
      <c r="U102" s="157">
        <f t="shared" si="26"/>
        <v>50.142857142857146</v>
      </c>
      <c r="V102" s="158">
        <f t="shared" si="27"/>
        <v>100</v>
      </c>
      <c r="W102" s="158">
        <f t="shared" si="28"/>
        <v>1</v>
      </c>
      <c r="X102" s="159">
        <f t="shared" si="29"/>
        <v>50.142857142857146</v>
      </c>
      <c r="Y102" s="158">
        <f t="shared" si="30"/>
        <v>0</v>
      </c>
      <c r="Z102" s="158">
        <f t="shared" si="31"/>
        <v>0</v>
      </c>
      <c r="AA102" s="62" t="s">
        <v>761</v>
      </c>
      <c r="AB102" s="62" t="s">
        <v>763</v>
      </c>
      <c r="AC102" s="63" t="s">
        <v>732</v>
      </c>
      <c r="AD102" s="63"/>
      <c r="AE102" s="63"/>
      <c r="AF102" s="63"/>
      <c r="AG102" s="63"/>
      <c r="AH102" s="63"/>
      <c r="AI102" s="63"/>
      <c r="AJ102" s="63"/>
      <c r="AK102" s="63"/>
      <c r="AL102" s="160">
        <v>100</v>
      </c>
      <c r="AM102" s="160" t="s">
        <v>836</v>
      </c>
      <c r="AN102" s="169" t="s">
        <v>913</v>
      </c>
      <c r="AO102" s="63">
        <v>100</v>
      </c>
      <c r="AP102" s="63" t="s">
        <v>185</v>
      </c>
      <c r="AQ102" s="63" t="s">
        <v>520</v>
      </c>
      <c r="AR102" s="206"/>
      <c r="AS102" s="206"/>
    </row>
    <row r="103" spans="1:45" ht="81" customHeight="1">
      <c r="A103" s="172">
        <v>95</v>
      </c>
      <c r="B103" s="109" t="s">
        <v>702</v>
      </c>
      <c r="C103" s="205">
        <v>43361</v>
      </c>
      <c r="D103" s="109" t="s">
        <v>157</v>
      </c>
      <c r="E103" s="109" t="s">
        <v>541</v>
      </c>
      <c r="F103" s="109">
        <v>54</v>
      </c>
      <c r="G103" s="109" t="s">
        <v>401</v>
      </c>
      <c r="H103" s="163"/>
      <c r="I103" s="163"/>
      <c r="J103" s="109" t="s">
        <v>774</v>
      </c>
      <c r="K103" s="156" t="s">
        <v>867</v>
      </c>
      <c r="L103" s="156" t="s">
        <v>775</v>
      </c>
      <c r="M103" s="60">
        <v>2</v>
      </c>
      <c r="N103" s="156" t="s">
        <v>776</v>
      </c>
      <c r="O103" s="156" t="s">
        <v>782</v>
      </c>
      <c r="P103" s="156" t="s">
        <v>637</v>
      </c>
      <c r="Q103" s="156" t="s">
        <v>777</v>
      </c>
      <c r="R103" s="60">
        <v>1</v>
      </c>
      <c r="S103" s="69">
        <v>43374</v>
      </c>
      <c r="T103" s="69">
        <v>43725</v>
      </c>
      <c r="U103" s="157">
        <f t="shared" si="26"/>
        <v>50.142857142857146</v>
      </c>
      <c r="V103" s="158">
        <f t="shared" si="27"/>
        <v>55.7</v>
      </c>
      <c r="W103" s="158">
        <f t="shared" si="28"/>
        <v>1</v>
      </c>
      <c r="X103" s="159">
        <f t="shared" si="29"/>
        <v>50.142857142857146</v>
      </c>
      <c r="Y103" s="158">
        <f t="shared" si="30"/>
        <v>0</v>
      </c>
      <c r="Z103" s="158">
        <f t="shared" si="31"/>
        <v>0</v>
      </c>
      <c r="AA103" s="62" t="s">
        <v>761</v>
      </c>
      <c r="AB103" s="62" t="s">
        <v>763</v>
      </c>
      <c r="AC103" s="63" t="s">
        <v>732</v>
      </c>
      <c r="AD103" s="63"/>
      <c r="AE103" s="63"/>
      <c r="AF103" s="63"/>
      <c r="AG103" s="63"/>
      <c r="AH103" s="63"/>
      <c r="AI103" s="63"/>
      <c r="AJ103" s="63"/>
      <c r="AK103" s="63"/>
      <c r="AL103" s="160">
        <v>55.7</v>
      </c>
      <c r="AM103" s="160" t="s">
        <v>836</v>
      </c>
      <c r="AN103" s="169" t="s">
        <v>914</v>
      </c>
      <c r="AO103" s="63">
        <v>55.7</v>
      </c>
      <c r="AP103" s="63" t="s">
        <v>159</v>
      </c>
      <c r="AQ103" s="63" t="s">
        <v>520</v>
      </c>
      <c r="AR103" s="206"/>
      <c r="AS103" s="206"/>
    </row>
    <row r="104" spans="1:45" ht="81" customHeight="1">
      <c r="A104" s="172">
        <v>96</v>
      </c>
      <c r="B104" s="109" t="s">
        <v>703</v>
      </c>
      <c r="C104" s="205">
        <v>43361</v>
      </c>
      <c r="D104" s="109" t="s">
        <v>157</v>
      </c>
      <c r="E104" s="109" t="s">
        <v>541</v>
      </c>
      <c r="F104" s="109">
        <v>54</v>
      </c>
      <c r="G104" s="109" t="s">
        <v>401</v>
      </c>
      <c r="H104" s="163"/>
      <c r="I104" s="163"/>
      <c r="J104" s="109" t="s">
        <v>774</v>
      </c>
      <c r="K104" s="156" t="s">
        <v>867</v>
      </c>
      <c r="L104" s="156" t="s">
        <v>778</v>
      </c>
      <c r="M104" s="60">
        <v>3</v>
      </c>
      <c r="N104" s="156" t="s">
        <v>640</v>
      </c>
      <c r="O104" s="156" t="s">
        <v>782</v>
      </c>
      <c r="P104" s="156" t="s">
        <v>641</v>
      </c>
      <c r="Q104" s="156" t="s">
        <v>649</v>
      </c>
      <c r="R104" s="60">
        <v>1</v>
      </c>
      <c r="S104" s="69">
        <v>43374</v>
      </c>
      <c r="T104" s="69">
        <v>43725</v>
      </c>
      <c r="U104" s="157">
        <f t="shared" si="26"/>
        <v>50.142857142857146</v>
      </c>
      <c r="V104" s="158">
        <f t="shared" si="27"/>
        <v>25</v>
      </c>
      <c r="W104" s="158">
        <f t="shared" si="28"/>
        <v>1</v>
      </c>
      <c r="X104" s="159">
        <f t="shared" si="29"/>
        <v>50.142857142857146</v>
      </c>
      <c r="Y104" s="158">
        <f t="shared" si="30"/>
        <v>0</v>
      </c>
      <c r="Z104" s="158">
        <f t="shared" si="31"/>
        <v>0</v>
      </c>
      <c r="AA104" s="62" t="s">
        <v>761</v>
      </c>
      <c r="AB104" s="62" t="s">
        <v>763</v>
      </c>
      <c r="AC104" s="168" t="s">
        <v>831</v>
      </c>
      <c r="AD104" s="63"/>
      <c r="AE104" s="63"/>
      <c r="AF104" s="63"/>
      <c r="AG104" s="63"/>
      <c r="AH104" s="63"/>
      <c r="AI104" s="63"/>
      <c r="AJ104" s="63"/>
      <c r="AK104" s="63"/>
      <c r="AL104" s="160">
        <v>25</v>
      </c>
      <c r="AM104" s="160" t="s">
        <v>836</v>
      </c>
      <c r="AN104" s="169" t="s">
        <v>915</v>
      </c>
      <c r="AO104" s="63">
        <v>25</v>
      </c>
      <c r="AP104" s="63" t="s">
        <v>159</v>
      </c>
      <c r="AQ104" s="63" t="s">
        <v>520</v>
      </c>
      <c r="AR104" s="206"/>
      <c r="AS104" s="206"/>
    </row>
    <row r="105" spans="1:45" ht="81" customHeight="1">
      <c r="A105" s="172">
        <v>97</v>
      </c>
      <c r="B105" s="109" t="s">
        <v>704</v>
      </c>
      <c r="C105" s="205">
        <v>43361</v>
      </c>
      <c r="D105" s="109" t="s">
        <v>157</v>
      </c>
      <c r="E105" s="109" t="s">
        <v>541</v>
      </c>
      <c r="F105" s="109">
        <v>54</v>
      </c>
      <c r="G105" s="109" t="s">
        <v>401</v>
      </c>
      <c r="H105" s="163"/>
      <c r="I105" s="163"/>
      <c r="J105" s="109" t="s">
        <v>774</v>
      </c>
      <c r="K105" s="156" t="s">
        <v>867</v>
      </c>
      <c r="L105" s="156" t="s">
        <v>778</v>
      </c>
      <c r="M105" s="60">
        <v>4</v>
      </c>
      <c r="N105" s="156" t="s">
        <v>779</v>
      </c>
      <c r="O105" s="156" t="s">
        <v>782</v>
      </c>
      <c r="P105" s="156" t="s">
        <v>780</v>
      </c>
      <c r="Q105" s="156" t="s">
        <v>781</v>
      </c>
      <c r="R105" s="60">
        <v>1</v>
      </c>
      <c r="S105" s="69">
        <v>43374</v>
      </c>
      <c r="T105" s="69">
        <v>43725</v>
      </c>
      <c r="U105" s="157">
        <f t="shared" si="26"/>
        <v>50.142857142857146</v>
      </c>
      <c r="V105" s="158">
        <f t="shared" si="27"/>
        <v>100</v>
      </c>
      <c r="W105" s="158">
        <f t="shared" si="28"/>
        <v>1</v>
      </c>
      <c r="X105" s="159">
        <f t="shared" si="29"/>
        <v>50.142857142857146</v>
      </c>
      <c r="Y105" s="158">
        <f t="shared" si="30"/>
        <v>0</v>
      </c>
      <c r="Z105" s="158">
        <f t="shared" si="31"/>
        <v>0</v>
      </c>
      <c r="AA105" s="62" t="s">
        <v>761</v>
      </c>
      <c r="AB105" s="62" t="s">
        <v>763</v>
      </c>
      <c r="AC105" s="63" t="s">
        <v>729</v>
      </c>
      <c r="AD105" s="63"/>
      <c r="AE105" s="63"/>
      <c r="AF105" s="63"/>
      <c r="AG105" s="63"/>
      <c r="AH105" s="63"/>
      <c r="AI105" s="63"/>
      <c r="AJ105" s="63"/>
      <c r="AK105" s="63" t="s">
        <v>782</v>
      </c>
      <c r="AL105" s="160">
        <v>100</v>
      </c>
      <c r="AM105" s="63" t="s">
        <v>836</v>
      </c>
      <c r="AN105" s="169" t="s">
        <v>916</v>
      </c>
      <c r="AO105" s="63">
        <v>100</v>
      </c>
      <c r="AP105" s="63" t="s">
        <v>185</v>
      </c>
      <c r="AQ105" s="63" t="s">
        <v>520</v>
      </c>
      <c r="AR105" s="206"/>
      <c r="AS105" s="206"/>
    </row>
    <row r="106" spans="1:45" ht="81" customHeight="1" thickBot="1">
      <c r="A106" s="172">
        <v>98</v>
      </c>
      <c r="B106" s="109" t="s">
        <v>705</v>
      </c>
      <c r="C106" s="205">
        <v>43361</v>
      </c>
      <c r="D106" s="109" t="s">
        <v>157</v>
      </c>
      <c r="E106" s="109" t="s">
        <v>541</v>
      </c>
      <c r="F106" s="109">
        <v>54</v>
      </c>
      <c r="G106" s="109" t="s">
        <v>401</v>
      </c>
      <c r="H106" s="163" t="s">
        <v>453</v>
      </c>
      <c r="I106" s="163" t="s">
        <v>452</v>
      </c>
      <c r="J106" s="109" t="s">
        <v>539</v>
      </c>
      <c r="K106" s="156" t="s">
        <v>756</v>
      </c>
      <c r="L106" s="156" t="s">
        <v>631</v>
      </c>
      <c r="M106" s="60">
        <v>1</v>
      </c>
      <c r="N106" s="156" t="s">
        <v>632</v>
      </c>
      <c r="O106" s="156"/>
      <c r="P106" s="156" t="s">
        <v>633</v>
      </c>
      <c r="Q106" s="156" t="s">
        <v>634</v>
      </c>
      <c r="R106" s="60">
        <v>1</v>
      </c>
      <c r="S106" s="69">
        <v>43374</v>
      </c>
      <c r="T106" s="69">
        <v>43725</v>
      </c>
      <c r="U106" s="157">
        <f t="shared" ref="U106:U127" si="32">DATEDIF(S106,T106,"D")/7</f>
        <v>50.142857142857146</v>
      </c>
      <c r="V106" s="158">
        <f t="shared" ref="V106:V127" si="33">+AL106</f>
        <v>100</v>
      </c>
      <c r="W106" s="158">
        <f t="shared" ref="W106:W127" si="34">IF(R106=0,0,IF(V106/R106&gt;1,1,V106/R106))</f>
        <v>1</v>
      </c>
      <c r="X106" s="159">
        <f t="shared" ref="X106:X127" si="35">U106*W106</f>
        <v>50.142857142857146</v>
      </c>
      <c r="Y106" s="158">
        <f t="shared" ref="Y106:Y127" si="36">IF(T106&lt;=$Y$4,X106,0)</f>
        <v>0</v>
      </c>
      <c r="Z106" s="158">
        <f t="shared" ref="Z106:Z127" si="37">IF($Y$4&gt;=T106,U106,0)</f>
        <v>0</v>
      </c>
      <c r="AA106" s="62" t="s">
        <v>761</v>
      </c>
      <c r="AB106" s="62" t="s">
        <v>763</v>
      </c>
      <c r="AC106" s="63" t="s">
        <v>732</v>
      </c>
      <c r="AD106" s="60"/>
      <c r="AE106" s="113"/>
      <c r="AF106" s="113"/>
      <c r="AG106" s="113"/>
      <c r="AH106" s="113"/>
      <c r="AI106" s="113"/>
      <c r="AJ106" s="113"/>
      <c r="AK106" s="63"/>
      <c r="AL106" s="160">
        <v>100</v>
      </c>
      <c r="AM106" s="160" t="s">
        <v>836</v>
      </c>
      <c r="AN106" s="169" t="s">
        <v>913</v>
      </c>
      <c r="AO106" s="63">
        <v>100</v>
      </c>
      <c r="AP106" s="63" t="s">
        <v>185</v>
      </c>
      <c r="AQ106" s="63" t="s">
        <v>520</v>
      </c>
      <c r="AR106" s="164"/>
      <c r="AS106" s="164"/>
    </row>
    <row r="107" spans="1:45" ht="81" customHeight="1" thickBot="1">
      <c r="A107" s="172">
        <v>99</v>
      </c>
      <c r="B107" s="109" t="s">
        <v>706</v>
      </c>
      <c r="C107" s="205">
        <v>43361</v>
      </c>
      <c r="D107" s="109" t="s">
        <v>157</v>
      </c>
      <c r="E107" s="109" t="s">
        <v>541</v>
      </c>
      <c r="F107" s="109">
        <v>54</v>
      </c>
      <c r="G107" s="109" t="s">
        <v>401</v>
      </c>
      <c r="H107" s="163" t="s">
        <v>453</v>
      </c>
      <c r="I107" s="163" t="s">
        <v>452</v>
      </c>
      <c r="J107" s="109" t="s">
        <v>539</v>
      </c>
      <c r="K107" s="156" t="s">
        <v>756</v>
      </c>
      <c r="L107" s="156" t="s">
        <v>635</v>
      </c>
      <c r="M107" s="60">
        <v>2</v>
      </c>
      <c r="N107" s="156" t="s">
        <v>636</v>
      </c>
      <c r="O107" s="156"/>
      <c r="P107" s="156" t="s">
        <v>637</v>
      </c>
      <c r="Q107" s="156" t="s">
        <v>638</v>
      </c>
      <c r="R107" s="60">
        <v>1</v>
      </c>
      <c r="S107" s="69">
        <v>43374</v>
      </c>
      <c r="T107" s="69">
        <v>43725</v>
      </c>
      <c r="U107" s="157">
        <f t="shared" si="32"/>
        <v>50.142857142857146</v>
      </c>
      <c r="V107" s="158">
        <f t="shared" si="33"/>
        <v>39.4</v>
      </c>
      <c r="W107" s="158">
        <f t="shared" si="34"/>
        <v>1</v>
      </c>
      <c r="X107" s="159">
        <f t="shared" si="35"/>
        <v>50.142857142857146</v>
      </c>
      <c r="Y107" s="158">
        <f t="shared" si="36"/>
        <v>0</v>
      </c>
      <c r="Z107" s="158">
        <f t="shared" si="37"/>
        <v>0</v>
      </c>
      <c r="AA107" s="62" t="s">
        <v>761</v>
      </c>
      <c r="AB107" s="62" t="s">
        <v>763</v>
      </c>
      <c r="AC107" s="63" t="s">
        <v>732</v>
      </c>
      <c r="AD107" s="60"/>
      <c r="AE107" s="113"/>
      <c r="AF107" s="113"/>
      <c r="AG107" s="113"/>
      <c r="AH107" s="113"/>
      <c r="AI107" s="113"/>
      <c r="AJ107" s="113"/>
      <c r="AK107" s="63"/>
      <c r="AL107" s="160">
        <v>39.4</v>
      </c>
      <c r="AM107" s="160" t="s">
        <v>836</v>
      </c>
      <c r="AN107" s="169" t="s">
        <v>917</v>
      </c>
      <c r="AO107" s="63">
        <v>39.4</v>
      </c>
      <c r="AP107" s="63" t="s">
        <v>159</v>
      </c>
      <c r="AQ107" s="63" t="s">
        <v>520</v>
      </c>
      <c r="AR107" s="164"/>
      <c r="AS107" s="164"/>
    </row>
    <row r="108" spans="1:45" ht="81" customHeight="1" thickBot="1">
      <c r="A108" s="172">
        <v>100</v>
      </c>
      <c r="B108" s="109" t="s">
        <v>707</v>
      </c>
      <c r="C108" s="205">
        <v>43361</v>
      </c>
      <c r="D108" s="109" t="s">
        <v>157</v>
      </c>
      <c r="E108" s="109" t="s">
        <v>541</v>
      </c>
      <c r="F108" s="109">
        <v>54</v>
      </c>
      <c r="G108" s="109" t="s">
        <v>401</v>
      </c>
      <c r="H108" s="163" t="s">
        <v>453</v>
      </c>
      <c r="I108" s="163" t="s">
        <v>452</v>
      </c>
      <c r="J108" s="109" t="s">
        <v>539</v>
      </c>
      <c r="K108" s="156" t="s">
        <v>756</v>
      </c>
      <c r="L108" s="156" t="s">
        <v>639</v>
      </c>
      <c r="M108" s="60">
        <v>3</v>
      </c>
      <c r="N108" s="156" t="s">
        <v>640</v>
      </c>
      <c r="O108" s="156"/>
      <c r="P108" s="156" t="s">
        <v>641</v>
      </c>
      <c r="Q108" s="156" t="s">
        <v>642</v>
      </c>
      <c r="R108" s="60">
        <v>1</v>
      </c>
      <c r="S108" s="69">
        <v>43374</v>
      </c>
      <c r="T108" s="69">
        <v>43725</v>
      </c>
      <c r="U108" s="157">
        <f t="shared" si="32"/>
        <v>50.142857142857146</v>
      </c>
      <c r="V108" s="158">
        <f t="shared" si="33"/>
        <v>25</v>
      </c>
      <c r="W108" s="158">
        <f t="shared" si="34"/>
        <v>1</v>
      </c>
      <c r="X108" s="159">
        <f t="shared" si="35"/>
        <v>50.142857142857146</v>
      </c>
      <c r="Y108" s="158">
        <f t="shared" si="36"/>
        <v>0</v>
      </c>
      <c r="Z108" s="158">
        <f t="shared" si="37"/>
        <v>0</v>
      </c>
      <c r="AA108" s="62" t="s">
        <v>761</v>
      </c>
      <c r="AB108" s="62" t="s">
        <v>763</v>
      </c>
      <c r="AC108" s="63" t="s">
        <v>729</v>
      </c>
      <c r="AD108" s="60"/>
      <c r="AE108" s="113"/>
      <c r="AF108" s="113"/>
      <c r="AG108" s="113"/>
      <c r="AH108" s="113"/>
      <c r="AI108" s="113"/>
      <c r="AJ108" s="113"/>
      <c r="AK108" s="63" t="s">
        <v>782</v>
      </c>
      <c r="AL108" s="160">
        <v>25</v>
      </c>
      <c r="AM108" s="160" t="s">
        <v>836</v>
      </c>
      <c r="AN108" s="169" t="s">
        <v>915</v>
      </c>
      <c r="AO108" s="63">
        <v>25</v>
      </c>
      <c r="AP108" s="63" t="s">
        <v>159</v>
      </c>
      <c r="AQ108" s="63" t="s">
        <v>520</v>
      </c>
      <c r="AR108" s="164"/>
      <c r="AS108" s="164"/>
    </row>
    <row r="109" spans="1:45" ht="81" customHeight="1" thickBot="1">
      <c r="A109" s="172">
        <v>101</v>
      </c>
      <c r="B109" s="109" t="s">
        <v>708</v>
      </c>
      <c r="C109" s="205">
        <v>43361</v>
      </c>
      <c r="D109" s="109" t="s">
        <v>157</v>
      </c>
      <c r="E109" s="109" t="s">
        <v>541</v>
      </c>
      <c r="F109" s="109">
        <v>54</v>
      </c>
      <c r="G109" s="109" t="s">
        <v>401</v>
      </c>
      <c r="H109" s="163" t="s">
        <v>453</v>
      </c>
      <c r="I109" s="163" t="s">
        <v>452</v>
      </c>
      <c r="J109" s="109" t="s">
        <v>540</v>
      </c>
      <c r="K109" s="156" t="s">
        <v>757</v>
      </c>
      <c r="L109" s="156" t="s">
        <v>631</v>
      </c>
      <c r="M109" s="60">
        <v>1</v>
      </c>
      <c r="N109" s="156" t="s">
        <v>632</v>
      </c>
      <c r="O109" s="156"/>
      <c r="P109" s="156" t="s">
        <v>633</v>
      </c>
      <c r="Q109" s="156" t="s">
        <v>643</v>
      </c>
      <c r="R109" s="60">
        <v>1</v>
      </c>
      <c r="S109" s="69">
        <v>43374</v>
      </c>
      <c r="T109" s="69">
        <v>43725</v>
      </c>
      <c r="U109" s="157">
        <f t="shared" si="32"/>
        <v>50.142857142857146</v>
      </c>
      <c r="V109" s="158">
        <f t="shared" si="33"/>
        <v>100</v>
      </c>
      <c r="W109" s="158">
        <f t="shared" si="34"/>
        <v>1</v>
      </c>
      <c r="X109" s="159">
        <f t="shared" si="35"/>
        <v>50.142857142857146</v>
      </c>
      <c r="Y109" s="158">
        <f t="shared" si="36"/>
        <v>0</v>
      </c>
      <c r="Z109" s="158">
        <f t="shared" si="37"/>
        <v>0</v>
      </c>
      <c r="AA109" s="62" t="s">
        <v>761</v>
      </c>
      <c r="AB109" s="62" t="s">
        <v>763</v>
      </c>
      <c r="AC109" s="63" t="s">
        <v>732</v>
      </c>
      <c r="AD109" s="60"/>
      <c r="AE109" s="113"/>
      <c r="AF109" s="113"/>
      <c r="AG109" s="113"/>
      <c r="AH109" s="113"/>
      <c r="AI109" s="113"/>
      <c r="AJ109" s="113"/>
      <c r="AK109" s="63"/>
      <c r="AL109" s="160">
        <v>100</v>
      </c>
      <c r="AM109" s="160" t="s">
        <v>836</v>
      </c>
      <c r="AN109" s="169" t="s">
        <v>913</v>
      </c>
      <c r="AO109" s="63">
        <v>100</v>
      </c>
      <c r="AP109" s="63" t="s">
        <v>185</v>
      </c>
      <c r="AQ109" s="63" t="s">
        <v>520</v>
      </c>
      <c r="AR109" s="164"/>
      <c r="AS109" s="164"/>
    </row>
    <row r="110" spans="1:45" ht="81" customHeight="1" thickBot="1">
      <c r="A110" s="172">
        <v>102</v>
      </c>
      <c r="B110" s="109" t="s">
        <v>709</v>
      </c>
      <c r="C110" s="205">
        <v>43361</v>
      </c>
      <c r="D110" s="109" t="s">
        <v>157</v>
      </c>
      <c r="E110" s="109" t="s">
        <v>541</v>
      </c>
      <c r="F110" s="109">
        <v>54</v>
      </c>
      <c r="G110" s="109" t="s">
        <v>401</v>
      </c>
      <c r="H110" s="163" t="s">
        <v>453</v>
      </c>
      <c r="I110" s="163" t="s">
        <v>452</v>
      </c>
      <c r="J110" s="109" t="s">
        <v>540</v>
      </c>
      <c r="K110" s="156" t="s">
        <v>757</v>
      </c>
      <c r="L110" s="156" t="s">
        <v>644</v>
      </c>
      <c r="M110" s="60">
        <v>2</v>
      </c>
      <c r="N110" s="156" t="s">
        <v>645</v>
      </c>
      <c r="O110" s="156"/>
      <c r="P110" s="156" t="s">
        <v>637</v>
      </c>
      <c r="Q110" s="156" t="s">
        <v>646</v>
      </c>
      <c r="R110" s="60">
        <v>1</v>
      </c>
      <c r="S110" s="69">
        <v>43374</v>
      </c>
      <c r="T110" s="69">
        <v>43725</v>
      </c>
      <c r="U110" s="157">
        <f t="shared" si="32"/>
        <v>50.142857142857146</v>
      </c>
      <c r="V110" s="158">
        <f t="shared" si="33"/>
        <v>80</v>
      </c>
      <c r="W110" s="158">
        <f t="shared" si="34"/>
        <v>1</v>
      </c>
      <c r="X110" s="159">
        <f t="shared" si="35"/>
        <v>50.142857142857146</v>
      </c>
      <c r="Y110" s="158">
        <f t="shared" si="36"/>
        <v>0</v>
      </c>
      <c r="Z110" s="158">
        <f t="shared" si="37"/>
        <v>0</v>
      </c>
      <c r="AA110" s="62" t="s">
        <v>761</v>
      </c>
      <c r="AB110" s="62" t="s">
        <v>763</v>
      </c>
      <c r="AC110" s="63" t="s">
        <v>732</v>
      </c>
      <c r="AD110" s="60"/>
      <c r="AE110" s="113"/>
      <c r="AF110" s="113"/>
      <c r="AG110" s="113"/>
      <c r="AH110" s="113"/>
      <c r="AI110" s="113"/>
      <c r="AJ110" s="113"/>
      <c r="AK110" s="63"/>
      <c r="AL110" s="160">
        <v>80</v>
      </c>
      <c r="AM110" s="160" t="s">
        <v>836</v>
      </c>
      <c r="AN110" s="169" t="s">
        <v>918</v>
      </c>
      <c r="AO110" s="63">
        <v>80</v>
      </c>
      <c r="AP110" s="63" t="s">
        <v>159</v>
      </c>
      <c r="AQ110" s="63" t="s">
        <v>520</v>
      </c>
      <c r="AR110" s="164"/>
      <c r="AS110" s="164"/>
    </row>
    <row r="111" spans="1:45" ht="81" customHeight="1" thickBot="1">
      <c r="A111" s="172">
        <v>103</v>
      </c>
      <c r="B111" s="109" t="s">
        <v>710</v>
      </c>
      <c r="C111" s="205">
        <v>43361</v>
      </c>
      <c r="D111" s="109" t="s">
        <v>157</v>
      </c>
      <c r="E111" s="109" t="s">
        <v>541</v>
      </c>
      <c r="F111" s="109">
        <v>54</v>
      </c>
      <c r="G111" s="109" t="s">
        <v>401</v>
      </c>
      <c r="H111" s="163" t="s">
        <v>453</v>
      </c>
      <c r="I111" s="163" t="s">
        <v>452</v>
      </c>
      <c r="J111" s="109" t="s">
        <v>540</v>
      </c>
      <c r="K111" s="156" t="s">
        <v>757</v>
      </c>
      <c r="L111" s="156" t="s">
        <v>647</v>
      </c>
      <c r="M111" s="60">
        <v>3</v>
      </c>
      <c r="N111" s="156" t="s">
        <v>648</v>
      </c>
      <c r="O111" s="156"/>
      <c r="P111" s="156" t="s">
        <v>641</v>
      </c>
      <c r="Q111" s="156" t="s">
        <v>649</v>
      </c>
      <c r="R111" s="60">
        <v>1</v>
      </c>
      <c r="S111" s="69">
        <v>43374</v>
      </c>
      <c r="T111" s="69">
        <v>43725</v>
      </c>
      <c r="U111" s="157">
        <f t="shared" si="32"/>
        <v>50.142857142857146</v>
      </c>
      <c r="V111" s="158">
        <f t="shared" si="33"/>
        <v>25</v>
      </c>
      <c r="W111" s="158">
        <f t="shared" si="34"/>
        <v>1</v>
      </c>
      <c r="X111" s="159">
        <f t="shared" si="35"/>
        <v>50.142857142857146</v>
      </c>
      <c r="Y111" s="158">
        <f t="shared" si="36"/>
        <v>0</v>
      </c>
      <c r="Z111" s="158">
        <f t="shared" si="37"/>
        <v>0</v>
      </c>
      <c r="AA111" s="62" t="s">
        <v>761</v>
      </c>
      <c r="AB111" s="62" t="s">
        <v>763</v>
      </c>
      <c r="AC111" s="63" t="s">
        <v>729</v>
      </c>
      <c r="AD111" s="60"/>
      <c r="AE111" s="113"/>
      <c r="AF111" s="113"/>
      <c r="AG111" s="113"/>
      <c r="AH111" s="113"/>
      <c r="AI111" s="113"/>
      <c r="AJ111" s="113"/>
      <c r="AK111" s="63" t="s">
        <v>782</v>
      </c>
      <c r="AL111" s="160">
        <v>25</v>
      </c>
      <c r="AM111" s="160" t="s">
        <v>836</v>
      </c>
      <c r="AN111" s="169" t="s">
        <v>915</v>
      </c>
      <c r="AO111" s="63">
        <v>25</v>
      </c>
      <c r="AP111" s="63" t="s">
        <v>159</v>
      </c>
      <c r="AQ111" s="63" t="s">
        <v>520</v>
      </c>
      <c r="AR111" s="164"/>
      <c r="AS111" s="164"/>
    </row>
    <row r="112" spans="1:45" ht="81" customHeight="1" thickBot="1">
      <c r="A112" s="172">
        <v>104</v>
      </c>
      <c r="B112" s="109" t="s">
        <v>711</v>
      </c>
      <c r="C112" s="205">
        <v>43361</v>
      </c>
      <c r="D112" s="109" t="s">
        <v>157</v>
      </c>
      <c r="E112" s="109" t="s">
        <v>541</v>
      </c>
      <c r="F112" s="109">
        <v>54</v>
      </c>
      <c r="G112" s="109" t="s">
        <v>401</v>
      </c>
      <c r="H112" s="163" t="s">
        <v>176</v>
      </c>
      <c r="I112" s="163" t="s">
        <v>750</v>
      </c>
      <c r="J112" s="109" t="s">
        <v>534</v>
      </c>
      <c r="K112" s="156" t="s">
        <v>749</v>
      </c>
      <c r="L112" s="156" t="s">
        <v>650</v>
      </c>
      <c r="M112" s="60">
        <v>1</v>
      </c>
      <c r="N112" s="156" t="s">
        <v>651</v>
      </c>
      <c r="O112" s="156"/>
      <c r="P112" s="156" t="s">
        <v>652</v>
      </c>
      <c r="Q112" s="156" t="s">
        <v>653</v>
      </c>
      <c r="R112" s="60">
        <v>11</v>
      </c>
      <c r="S112" s="69">
        <v>43374</v>
      </c>
      <c r="T112" s="69">
        <v>43725</v>
      </c>
      <c r="U112" s="157">
        <f t="shared" si="32"/>
        <v>50.142857142857146</v>
      </c>
      <c r="V112" s="158">
        <f t="shared" si="33"/>
        <v>10</v>
      </c>
      <c r="W112" s="158">
        <f t="shared" si="34"/>
        <v>0.90909090909090906</v>
      </c>
      <c r="X112" s="159">
        <f t="shared" si="35"/>
        <v>45.584415584415588</v>
      </c>
      <c r="Y112" s="158">
        <f t="shared" si="36"/>
        <v>0</v>
      </c>
      <c r="Z112" s="158">
        <f t="shared" si="37"/>
        <v>0</v>
      </c>
      <c r="AA112" s="62" t="s">
        <v>761</v>
      </c>
      <c r="AB112" s="62" t="s">
        <v>766</v>
      </c>
      <c r="AC112" s="168" t="s">
        <v>834</v>
      </c>
      <c r="AD112" s="60"/>
      <c r="AE112" s="113"/>
      <c r="AF112" s="113"/>
      <c r="AG112" s="113"/>
      <c r="AH112" s="113"/>
      <c r="AI112" s="113"/>
      <c r="AJ112" s="113"/>
      <c r="AK112" s="63"/>
      <c r="AL112" s="160">
        <v>10</v>
      </c>
      <c r="AM112" s="160" t="s">
        <v>835</v>
      </c>
      <c r="AN112" s="156" t="s">
        <v>934</v>
      </c>
      <c r="AO112" s="63">
        <v>25</v>
      </c>
      <c r="AP112" s="63" t="s">
        <v>159</v>
      </c>
      <c r="AQ112" s="63" t="s">
        <v>520</v>
      </c>
      <c r="AR112" s="164"/>
      <c r="AS112" s="164"/>
    </row>
    <row r="113" spans="1:45" ht="81" customHeight="1" thickBot="1">
      <c r="A113" s="172">
        <v>105</v>
      </c>
      <c r="B113" s="109" t="s">
        <v>712</v>
      </c>
      <c r="C113" s="205">
        <v>43361</v>
      </c>
      <c r="D113" s="109" t="s">
        <v>157</v>
      </c>
      <c r="E113" s="109" t="s">
        <v>541</v>
      </c>
      <c r="F113" s="109">
        <v>54</v>
      </c>
      <c r="G113" s="109" t="s">
        <v>401</v>
      </c>
      <c r="H113" s="163" t="s">
        <v>176</v>
      </c>
      <c r="I113" s="163" t="s">
        <v>750</v>
      </c>
      <c r="J113" s="109" t="s">
        <v>534</v>
      </c>
      <c r="K113" s="156" t="s">
        <v>749</v>
      </c>
      <c r="L113" s="156" t="s">
        <v>650</v>
      </c>
      <c r="M113" s="60">
        <v>2</v>
      </c>
      <c r="N113" s="156" t="s">
        <v>654</v>
      </c>
      <c r="O113" s="156"/>
      <c r="P113" s="156" t="s">
        <v>655</v>
      </c>
      <c r="Q113" s="156" t="s">
        <v>656</v>
      </c>
      <c r="R113" s="60">
        <v>11</v>
      </c>
      <c r="S113" s="69">
        <v>43374</v>
      </c>
      <c r="T113" s="69">
        <v>43725</v>
      </c>
      <c r="U113" s="157">
        <f t="shared" si="32"/>
        <v>50.142857142857146</v>
      </c>
      <c r="V113" s="158">
        <f t="shared" si="33"/>
        <v>10</v>
      </c>
      <c r="W113" s="158">
        <f t="shared" si="34"/>
        <v>0.90909090909090906</v>
      </c>
      <c r="X113" s="159">
        <f t="shared" si="35"/>
        <v>45.584415584415588</v>
      </c>
      <c r="Y113" s="158">
        <f t="shared" si="36"/>
        <v>0</v>
      </c>
      <c r="Z113" s="158">
        <f t="shared" si="37"/>
        <v>0</v>
      </c>
      <c r="AA113" s="62" t="s">
        <v>761</v>
      </c>
      <c r="AB113" s="62" t="s">
        <v>766</v>
      </c>
      <c r="AC113" s="168" t="s">
        <v>834</v>
      </c>
      <c r="AD113" s="60"/>
      <c r="AE113" s="113"/>
      <c r="AF113" s="113"/>
      <c r="AG113" s="113"/>
      <c r="AH113" s="113"/>
      <c r="AI113" s="113"/>
      <c r="AJ113" s="113"/>
      <c r="AK113" s="63"/>
      <c r="AL113" s="160">
        <v>10</v>
      </c>
      <c r="AM113" s="160" t="s">
        <v>835</v>
      </c>
      <c r="AN113" s="156" t="s">
        <v>935</v>
      </c>
      <c r="AO113" s="63">
        <v>35</v>
      </c>
      <c r="AP113" s="63" t="s">
        <v>159</v>
      </c>
      <c r="AQ113" s="63" t="s">
        <v>520</v>
      </c>
      <c r="AR113" s="164"/>
      <c r="AS113" s="164"/>
    </row>
    <row r="114" spans="1:45" ht="81" customHeight="1" thickBot="1">
      <c r="A114" s="172">
        <v>106</v>
      </c>
      <c r="B114" s="109" t="s">
        <v>713</v>
      </c>
      <c r="C114" s="205">
        <v>43361</v>
      </c>
      <c r="D114" s="109" t="s">
        <v>157</v>
      </c>
      <c r="E114" s="109" t="s">
        <v>541</v>
      </c>
      <c r="F114" s="109">
        <v>54</v>
      </c>
      <c r="G114" s="109" t="s">
        <v>401</v>
      </c>
      <c r="H114" s="163" t="s">
        <v>176</v>
      </c>
      <c r="I114" s="163" t="s">
        <v>750</v>
      </c>
      <c r="J114" s="109" t="s">
        <v>534</v>
      </c>
      <c r="K114" s="156" t="s">
        <v>749</v>
      </c>
      <c r="L114" s="156" t="s">
        <v>650</v>
      </c>
      <c r="M114" s="60">
        <v>3</v>
      </c>
      <c r="N114" s="156" t="s">
        <v>657</v>
      </c>
      <c r="O114" s="156"/>
      <c r="P114" s="156" t="s">
        <v>658</v>
      </c>
      <c r="Q114" s="156" t="s">
        <v>659</v>
      </c>
      <c r="R114" s="60">
        <v>4</v>
      </c>
      <c r="S114" s="69">
        <v>43374</v>
      </c>
      <c r="T114" s="69">
        <v>43725</v>
      </c>
      <c r="U114" s="157">
        <f t="shared" si="32"/>
        <v>50.142857142857146</v>
      </c>
      <c r="V114" s="158">
        <f t="shared" si="33"/>
        <v>25</v>
      </c>
      <c r="W114" s="158">
        <f t="shared" si="34"/>
        <v>1</v>
      </c>
      <c r="X114" s="159">
        <f t="shared" si="35"/>
        <v>50.142857142857146</v>
      </c>
      <c r="Y114" s="158">
        <f t="shared" si="36"/>
        <v>0</v>
      </c>
      <c r="Z114" s="158">
        <f t="shared" si="37"/>
        <v>0</v>
      </c>
      <c r="AA114" s="62" t="s">
        <v>761</v>
      </c>
      <c r="AB114" s="62" t="s">
        <v>766</v>
      </c>
      <c r="AC114" s="63" t="s">
        <v>728</v>
      </c>
      <c r="AD114" s="60"/>
      <c r="AE114" s="113"/>
      <c r="AF114" s="113"/>
      <c r="AG114" s="113"/>
      <c r="AH114" s="113"/>
      <c r="AI114" s="113"/>
      <c r="AJ114" s="113"/>
      <c r="AK114" s="63" t="s">
        <v>782</v>
      </c>
      <c r="AL114" s="160">
        <v>25</v>
      </c>
      <c r="AM114" s="160" t="s">
        <v>835</v>
      </c>
      <c r="AN114" s="156" t="s">
        <v>880</v>
      </c>
      <c r="AO114" s="63">
        <v>25</v>
      </c>
      <c r="AP114" s="63" t="s">
        <v>159</v>
      </c>
      <c r="AQ114" s="63" t="s">
        <v>520</v>
      </c>
      <c r="AR114" s="164"/>
      <c r="AS114" s="164"/>
    </row>
    <row r="115" spans="1:45" ht="81" customHeight="1" thickBot="1">
      <c r="A115" s="172">
        <v>107</v>
      </c>
      <c r="B115" s="109" t="s">
        <v>714</v>
      </c>
      <c r="C115" s="205">
        <v>43361</v>
      </c>
      <c r="D115" s="109" t="s">
        <v>157</v>
      </c>
      <c r="E115" s="109" t="s">
        <v>541</v>
      </c>
      <c r="F115" s="109">
        <v>54</v>
      </c>
      <c r="G115" s="109" t="s">
        <v>401</v>
      </c>
      <c r="H115" s="163" t="s">
        <v>176</v>
      </c>
      <c r="I115" s="163" t="s">
        <v>750</v>
      </c>
      <c r="J115" s="109" t="s">
        <v>534</v>
      </c>
      <c r="K115" s="156" t="s">
        <v>749</v>
      </c>
      <c r="L115" s="156" t="s">
        <v>650</v>
      </c>
      <c r="M115" s="60">
        <v>4</v>
      </c>
      <c r="N115" s="156" t="s">
        <v>660</v>
      </c>
      <c r="O115" s="156"/>
      <c r="P115" s="156" t="s">
        <v>661</v>
      </c>
      <c r="Q115" s="156" t="s">
        <v>659</v>
      </c>
      <c r="R115" s="60">
        <v>4</v>
      </c>
      <c r="S115" s="69">
        <v>43374</v>
      </c>
      <c r="T115" s="69">
        <v>43725</v>
      </c>
      <c r="U115" s="157">
        <f t="shared" si="32"/>
        <v>50.142857142857146</v>
      </c>
      <c r="V115" s="158">
        <f t="shared" si="33"/>
        <v>10</v>
      </c>
      <c r="W115" s="158">
        <f t="shared" si="34"/>
        <v>1</v>
      </c>
      <c r="X115" s="159">
        <f t="shared" si="35"/>
        <v>50.142857142857146</v>
      </c>
      <c r="Y115" s="158">
        <f t="shared" si="36"/>
        <v>0</v>
      </c>
      <c r="Z115" s="158">
        <f t="shared" si="37"/>
        <v>0</v>
      </c>
      <c r="AA115" s="62" t="s">
        <v>761</v>
      </c>
      <c r="AB115" s="62" t="s">
        <v>764</v>
      </c>
      <c r="AC115" s="63" t="s">
        <v>725</v>
      </c>
      <c r="AD115" s="60"/>
      <c r="AE115" s="113"/>
      <c r="AF115" s="113"/>
      <c r="AG115" s="113"/>
      <c r="AH115" s="113"/>
      <c r="AI115" s="113"/>
      <c r="AJ115" s="113"/>
      <c r="AK115" s="63" t="s">
        <v>782</v>
      </c>
      <c r="AL115" s="160">
        <v>10</v>
      </c>
      <c r="AM115" s="160" t="s">
        <v>838</v>
      </c>
      <c r="AN115" s="156" t="s">
        <v>932</v>
      </c>
      <c r="AO115" s="63">
        <v>10</v>
      </c>
      <c r="AP115" s="63" t="s">
        <v>159</v>
      </c>
      <c r="AQ115" s="63" t="s">
        <v>520</v>
      </c>
      <c r="AR115" s="164"/>
      <c r="AS115" s="164"/>
    </row>
    <row r="116" spans="1:45" ht="81" customHeight="1" thickBot="1">
      <c r="A116" s="172">
        <v>108</v>
      </c>
      <c r="B116" s="109" t="s">
        <v>715</v>
      </c>
      <c r="C116" s="205">
        <v>43361</v>
      </c>
      <c r="D116" s="109" t="s">
        <v>157</v>
      </c>
      <c r="E116" s="109" t="s">
        <v>541</v>
      </c>
      <c r="F116" s="109">
        <v>54</v>
      </c>
      <c r="G116" s="109" t="s">
        <v>401</v>
      </c>
      <c r="H116" s="163" t="s">
        <v>176</v>
      </c>
      <c r="I116" s="163" t="s">
        <v>750</v>
      </c>
      <c r="J116" s="109" t="s">
        <v>534</v>
      </c>
      <c r="K116" s="156" t="s">
        <v>749</v>
      </c>
      <c r="L116" s="156" t="s">
        <v>650</v>
      </c>
      <c r="M116" s="60">
        <v>5</v>
      </c>
      <c r="N116" s="156" t="s">
        <v>662</v>
      </c>
      <c r="O116" s="156"/>
      <c r="P116" s="156" t="s">
        <v>663</v>
      </c>
      <c r="Q116" s="156" t="s">
        <v>659</v>
      </c>
      <c r="R116" s="60">
        <v>11</v>
      </c>
      <c r="S116" s="69">
        <v>43374</v>
      </c>
      <c r="T116" s="69">
        <v>43725</v>
      </c>
      <c r="U116" s="157">
        <f t="shared" si="32"/>
        <v>50.142857142857146</v>
      </c>
      <c r="V116" s="158">
        <f t="shared" si="33"/>
        <v>20</v>
      </c>
      <c r="W116" s="158">
        <f t="shared" si="34"/>
        <v>1</v>
      </c>
      <c r="X116" s="159">
        <f t="shared" si="35"/>
        <v>50.142857142857146</v>
      </c>
      <c r="Y116" s="158">
        <f t="shared" si="36"/>
        <v>0</v>
      </c>
      <c r="Z116" s="158">
        <f t="shared" si="37"/>
        <v>0</v>
      </c>
      <c r="AA116" s="62" t="s">
        <v>761</v>
      </c>
      <c r="AB116" s="62" t="s">
        <v>764</v>
      </c>
      <c r="AC116" s="63" t="s">
        <v>730</v>
      </c>
      <c r="AD116" s="60"/>
      <c r="AE116" s="113"/>
      <c r="AF116" s="113"/>
      <c r="AG116" s="113"/>
      <c r="AH116" s="113"/>
      <c r="AI116" s="113"/>
      <c r="AJ116" s="113"/>
      <c r="AK116" s="63" t="s">
        <v>782</v>
      </c>
      <c r="AL116" s="160">
        <v>20</v>
      </c>
      <c r="AM116" s="160" t="s">
        <v>838</v>
      </c>
      <c r="AN116" s="156" t="s">
        <v>933</v>
      </c>
      <c r="AO116" s="63">
        <v>20</v>
      </c>
      <c r="AP116" s="63" t="s">
        <v>159</v>
      </c>
      <c r="AQ116" s="63" t="s">
        <v>520</v>
      </c>
      <c r="AR116" s="164"/>
      <c r="AS116" s="164"/>
    </row>
    <row r="117" spans="1:45" ht="81" customHeight="1" thickBot="1">
      <c r="A117" s="172">
        <v>109</v>
      </c>
      <c r="B117" s="109" t="s">
        <v>716</v>
      </c>
      <c r="C117" s="205">
        <v>43361</v>
      </c>
      <c r="D117" s="109" t="s">
        <v>157</v>
      </c>
      <c r="E117" s="109" t="s">
        <v>541</v>
      </c>
      <c r="F117" s="109">
        <v>54</v>
      </c>
      <c r="G117" s="109" t="s">
        <v>401</v>
      </c>
      <c r="H117" s="163" t="s">
        <v>739</v>
      </c>
      <c r="I117" s="163" t="s">
        <v>748</v>
      </c>
      <c r="J117" s="109" t="s">
        <v>533</v>
      </c>
      <c r="K117" s="156" t="s">
        <v>747</v>
      </c>
      <c r="L117" s="156" t="s">
        <v>650</v>
      </c>
      <c r="M117" s="60">
        <v>1</v>
      </c>
      <c r="N117" s="156" t="s">
        <v>651</v>
      </c>
      <c r="O117" s="156"/>
      <c r="P117" s="156" t="s">
        <v>652</v>
      </c>
      <c r="Q117" s="156" t="s">
        <v>653</v>
      </c>
      <c r="R117" s="60">
        <v>11</v>
      </c>
      <c r="S117" s="69">
        <v>43374</v>
      </c>
      <c r="T117" s="69">
        <v>43725</v>
      </c>
      <c r="U117" s="157">
        <f t="shared" si="32"/>
        <v>50.142857142857146</v>
      </c>
      <c r="V117" s="158">
        <f t="shared" si="33"/>
        <v>10</v>
      </c>
      <c r="W117" s="158">
        <f t="shared" si="34"/>
        <v>0.90909090909090906</v>
      </c>
      <c r="X117" s="159">
        <f t="shared" si="35"/>
        <v>45.584415584415588</v>
      </c>
      <c r="Y117" s="158">
        <f t="shared" si="36"/>
        <v>0</v>
      </c>
      <c r="Z117" s="158">
        <f t="shared" si="37"/>
        <v>0</v>
      </c>
      <c r="AA117" s="62" t="s">
        <v>761</v>
      </c>
      <c r="AB117" s="62" t="s">
        <v>766</v>
      </c>
      <c r="AC117" s="168" t="s">
        <v>834</v>
      </c>
      <c r="AD117" s="60"/>
      <c r="AE117" s="113"/>
      <c r="AF117" s="113"/>
      <c r="AG117" s="113"/>
      <c r="AH117" s="113"/>
      <c r="AI117" s="113"/>
      <c r="AJ117" s="113"/>
      <c r="AK117" s="63"/>
      <c r="AL117" s="160">
        <v>10</v>
      </c>
      <c r="AM117" s="160" t="s">
        <v>835</v>
      </c>
      <c r="AN117" s="156" t="s">
        <v>936</v>
      </c>
      <c r="AO117" s="63">
        <v>25</v>
      </c>
      <c r="AP117" s="63" t="s">
        <v>159</v>
      </c>
      <c r="AQ117" s="63" t="s">
        <v>520</v>
      </c>
      <c r="AR117" s="164"/>
      <c r="AS117" s="164"/>
    </row>
    <row r="118" spans="1:45" ht="81" customHeight="1" thickBot="1">
      <c r="A118" s="172">
        <v>110</v>
      </c>
      <c r="B118" s="109" t="s">
        <v>717</v>
      </c>
      <c r="C118" s="205">
        <v>43361</v>
      </c>
      <c r="D118" s="109" t="s">
        <v>157</v>
      </c>
      <c r="E118" s="109" t="s">
        <v>541</v>
      </c>
      <c r="F118" s="109">
        <v>54</v>
      </c>
      <c r="G118" s="109" t="s">
        <v>401</v>
      </c>
      <c r="H118" s="163" t="s">
        <v>739</v>
      </c>
      <c r="I118" s="163" t="s">
        <v>748</v>
      </c>
      <c r="J118" s="109" t="s">
        <v>533</v>
      </c>
      <c r="K118" s="156" t="s">
        <v>747</v>
      </c>
      <c r="L118" s="156" t="s">
        <v>650</v>
      </c>
      <c r="M118" s="60">
        <v>2</v>
      </c>
      <c r="N118" s="156" t="s">
        <v>654</v>
      </c>
      <c r="O118" s="156"/>
      <c r="P118" s="156" t="s">
        <v>655</v>
      </c>
      <c r="Q118" s="156" t="s">
        <v>656</v>
      </c>
      <c r="R118" s="60">
        <v>11</v>
      </c>
      <c r="S118" s="69">
        <v>43374</v>
      </c>
      <c r="T118" s="69">
        <v>43725</v>
      </c>
      <c r="U118" s="157">
        <f t="shared" si="32"/>
        <v>50.142857142857146</v>
      </c>
      <c r="V118" s="158">
        <f t="shared" si="33"/>
        <v>10</v>
      </c>
      <c r="W118" s="158">
        <f t="shared" si="34"/>
        <v>0.90909090909090906</v>
      </c>
      <c r="X118" s="159">
        <f t="shared" si="35"/>
        <v>45.584415584415588</v>
      </c>
      <c r="Y118" s="158">
        <f t="shared" si="36"/>
        <v>0</v>
      </c>
      <c r="Z118" s="158">
        <f t="shared" si="37"/>
        <v>0</v>
      </c>
      <c r="AA118" s="62" t="s">
        <v>761</v>
      </c>
      <c r="AB118" s="62" t="s">
        <v>766</v>
      </c>
      <c r="AC118" s="168" t="s">
        <v>834</v>
      </c>
      <c r="AD118" s="60"/>
      <c r="AE118" s="113"/>
      <c r="AF118" s="113"/>
      <c r="AG118" s="113"/>
      <c r="AH118" s="113"/>
      <c r="AI118" s="113"/>
      <c r="AJ118" s="113"/>
      <c r="AK118" s="63"/>
      <c r="AL118" s="160">
        <v>10</v>
      </c>
      <c r="AM118" s="160" t="s">
        <v>835</v>
      </c>
      <c r="AN118" s="156" t="s">
        <v>937</v>
      </c>
      <c r="AO118" s="63">
        <v>35</v>
      </c>
      <c r="AP118" s="63" t="s">
        <v>159</v>
      </c>
      <c r="AQ118" s="63" t="s">
        <v>520</v>
      </c>
      <c r="AR118" s="164"/>
      <c r="AS118" s="164"/>
    </row>
    <row r="119" spans="1:45" ht="81" customHeight="1" thickBot="1">
      <c r="A119" s="172">
        <v>111</v>
      </c>
      <c r="B119" s="109" t="s">
        <v>718</v>
      </c>
      <c r="C119" s="205">
        <v>43361</v>
      </c>
      <c r="D119" s="109" t="s">
        <v>157</v>
      </c>
      <c r="E119" s="109" t="s">
        <v>541</v>
      </c>
      <c r="F119" s="109">
        <v>54</v>
      </c>
      <c r="G119" s="109" t="s">
        <v>401</v>
      </c>
      <c r="H119" s="163" t="s">
        <v>739</v>
      </c>
      <c r="I119" s="163" t="s">
        <v>748</v>
      </c>
      <c r="J119" s="109" t="s">
        <v>533</v>
      </c>
      <c r="K119" s="156" t="s">
        <v>747</v>
      </c>
      <c r="L119" s="156" t="s">
        <v>650</v>
      </c>
      <c r="M119" s="60">
        <v>3</v>
      </c>
      <c r="N119" s="156" t="s">
        <v>657</v>
      </c>
      <c r="O119" s="156"/>
      <c r="P119" s="156" t="s">
        <v>658</v>
      </c>
      <c r="Q119" s="156" t="s">
        <v>659</v>
      </c>
      <c r="R119" s="60">
        <v>4</v>
      </c>
      <c r="S119" s="69">
        <v>43374</v>
      </c>
      <c r="T119" s="69">
        <v>43725</v>
      </c>
      <c r="U119" s="157">
        <f t="shared" si="32"/>
        <v>50.142857142857146</v>
      </c>
      <c r="V119" s="158">
        <f t="shared" si="33"/>
        <v>25</v>
      </c>
      <c r="W119" s="158">
        <f t="shared" si="34"/>
        <v>1</v>
      </c>
      <c r="X119" s="159">
        <f t="shared" si="35"/>
        <v>50.142857142857146</v>
      </c>
      <c r="Y119" s="158">
        <f t="shared" si="36"/>
        <v>0</v>
      </c>
      <c r="Z119" s="158">
        <f t="shared" si="37"/>
        <v>0</v>
      </c>
      <c r="AA119" s="62" t="s">
        <v>761</v>
      </c>
      <c r="AB119" s="62" t="s">
        <v>766</v>
      </c>
      <c r="AC119" s="63" t="s">
        <v>728</v>
      </c>
      <c r="AD119" s="60"/>
      <c r="AE119" s="113"/>
      <c r="AF119" s="113"/>
      <c r="AG119" s="113"/>
      <c r="AH119" s="113"/>
      <c r="AI119" s="113"/>
      <c r="AJ119" s="113"/>
      <c r="AK119" s="63" t="s">
        <v>782</v>
      </c>
      <c r="AL119" s="160">
        <v>25</v>
      </c>
      <c r="AM119" s="160" t="s">
        <v>835</v>
      </c>
      <c r="AN119" s="156" t="s">
        <v>880</v>
      </c>
      <c r="AO119" s="63">
        <v>25</v>
      </c>
      <c r="AP119" s="63" t="s">
        <v>159</v>
      </c>
      <c r="AQ119" s="63" t="s">
        <v>520</v>
      </c>
      <c r="AR119" s="164"/>
      <c r="AS119" s="164"/>
    </row>
    <row r="120" spans="1:45" ht="81" customHeight="1" thickBot="1">
      <c r="A120" s="172">
        <v>112</v>
      </c>
      <c r="B120" s="109" t="s">
        <v>719</v>
      </c>
      <c r="C120" s="205">
        <v>43361</v>
      </c>
      <c r="D120" s="109" t="s">
        <v>157</v>
      </c>
      <c r="E120" s="109" t="s">
        <v>541</v>
      </c>
      <c r="F120" s="109">
        <v>54</v>
      </c>
      <c r="G120" s="109" t="s">
        <v>401</v>
      </c>
      <c r="H120" s="163" t="s">
        <v>739</v>
      </c>
      <c r="I120" s="163" t="s">
        <v>748</v>
      </c>
      <c r="J120" s="109" t="s">
        <v>533</v>
      </c>
      <c r="K120" s="156" t="s">
        <v>747</v>
      </c>
      <c r="L120" s="156" t="s">
        <v>650</v>
      </c>
      <c r="M120" s="60">
        <v>4</v>
      </c>
      <c r="N120" s="156" t="s">
        <v>660</v>
      </c>
      <c r="O120" s="156"/>
      <c r="P120" s="156" t="s">
        <v>661</v>
      </c>
      <c r="Q120" s="156" t="s">
        <v>659</v>
      </c>
      <c r="R120" s="60">
        <v>4</v>
      </c>
      <c r="S120" s="69">
        <v>43374</v>
      </c>
      <c r="T120" s="69">
        <v>43725</v>
      </c>
      <c r="U120" s="157">
        <f t="shared" si="32"/>
        <v>50.142857142857146</v>
      </c>
      <c r="V120" s="158">
        <f t="shared" si="33"/>
        <v>20</v>
      </c>
      <c r="W120" s="158">
        <f t="shared" si="34"/>
        <v>1</v>
      </c>
      <c r="X120" s="159">
        <f t="shared" si="35"/>
        <v>50.142857142857146</v>
      </c>
      <c r="Y120" s="158">
        <f t="shared" si="36"/>
        <v>0</v>
      </c>
      <c r="Z120" s="158">
        <f t="shared" si="37"/>
        <v>0</v>
      </c>
      <c r="AA120" s="62" t="s">
        <v>761</v>
      </c>
      <c r="AB120" s="62" t="s">
        <v>764</v>
      </c>
      <c r="AC120" s="63" t="s">
        <v>725</v>
      </c>
      <c r="AD120" s="60"/>
      <c r="AE120" s="113"/>
      <c r="AF120" s="113"/>
      <c r="AG120" s="113"/>
      <c r="AH120" s="113"/>
      <c r="AI120" s="113"/>
      <c r="AJ120" s="113"/>
      <c r="AK120" s="63" t="s">
        <v>782</v>
      </c>
      <c r="AL120" s="160">
        <v>20</v>
      </c>
      <c r="AM120" s="160" t="s">
        <v>838</v>
      </c>
      <c r="AN120" s="156" t="s">
        <v>932</v>
      </c>
      <c r="AO120" s="63">
        <v>20</v>
      </c>
      <c r="AP120" s="63" t="s">
        <v>159</v>
      </c>
      <c r="AQ120" s="63" t="s">
        <v>520</v>
      </c>
      <c r="AR120" s="164"/>
      <c r="AS120" s="164"/>
    </row>
    <row r="121" spans="1:45" ht="81" customHeight="1" thickBot="1">
      <c r="A121" s="172">
        <v>113</v>
      </c>
      <c r="B121" s="109" t="s">
        <v>720</v>
      </c>
      <c r="C121" s="205">
        <v>43361</v>
      </c>
      <c r="D121" s="109" t="s">
        <v>157</v>
      </c>
      <c r="E121" s="109" t="s">
        <v>541</v>
      </c>
      <c r="F121" s="109">
        <v>54</v>
      </c>
      <c r="G121" s="109" t="s">
        <v>401</v>
      </c>
      <c r="H121" s="163" t="s">
        <v>739</v>
      </c>
      <c r="I121" s="163" t="s">
        <v>748</v>
      </c>
      <c r="J121" s="109" t="s">
        <v>533</v>
      </c>
      <c r="K121" s="156" t="s">
        <v>747</v>
      </c>
      <c r="L121" s="156" t="s">
        <v>650</v>
      </c>
      <c r="M121" s="60">
        <v>5</v>
      </c>
      <c r="N121" s="156" t="s">
        <v>662</v>
      </c>
      <c r="O121" s="156"/>
      <c r="P121" s="156" t="s">
        <v>663</v>
      </c>
      <c r="Q121" s="156" t="s">
        <v>659</v>
      </c>
      <c r="R121" s="60">
        <v>11</v>
      </c>
      <c r="S121" s="69">
        <v>43374</v>
      </c>
      <c r="T121" s="69">
        <v>43725</v>
      </c>
      <c r="U121" s="157">
        <f t="shared" si="32"/>
        <v>50.142857142857146</v>
      </c>
      <c r="V121" s="158">
        <f t="shared" si="33"/>
        <v>20</v>
      </c>
      <c r="W121" s="158">
        <f t="shared" si="34"/>
        <v>1</v>
      </c>
      <c r="X121" s="159">
        <f t="shared" si="35"/>
        <v>50.142857142857146</v>
      </c>
      <c r="Y121" s="158">
        <f t="shared" si="36"/>
        <v>0</v>
      </c>
      <c r="Z121" s="158">
        <f t="shared" si="37"/>
        <v>0</v>
      </c>
      <c r="AA121" s="62" t="s">
        <v>761</v>
      </c>
      <c r="AB121" s="62" t="s">
        <v>764</v>
      </c>
      <c r="AC121" s="63" t="s">
        <v>730</v>
      </c>
      <c r="AD121" s="60"/>
      <c r="AE121" s="113"/>
      <c r="AF121" s="113"/>
      <c r="AG121" s="113"/>
      <c r="AH121" s="113"/>
      <c r="AI121" s="113"/>
      <c r="AJ121" s="113"/>
      <c r="AK121" s="63" t="s">
        <v>782</v>
      </c>
      <c r="AL121" s="160">
        <v>20</v>
      </c>
      <c r="AM121" s="160" t="s">
        <v>838</v>
      </c>
      <c r="AN121" s="156" t="s">
        <v>933</v>
      </c>
      <c r="AO121" s="63">
        <v>20</v>
      </c>
      <c r="AP121" s="63" t="s">
        <v>159</v>
      </c>
      <c r="AQ121" s="63" t="s">
        <v>520</v>
      </c>
      <c r="AR121" s="164"/>
      <c r="AS121" s="164"/>
    </row>
    <row r="122" spans="1:45" ht="81" customHeight="1" thickBot="1">
      <c r="A122" s="172">
        <v>114</v>
      </c>
      <c r="B122" s="109" t="s">
        <v>721</v>
      </c>
      <c r="C122" s="205">
        <v>43361</v>
      </c>
      <c r="D122" s="109" t="s">
        <v>157</v>
      </c>
      <c r="E122" s="109" t="s">
        <v>541</v>
      </c>
      <c r="F122" s="109">
        <v>54</v>
      </c>
      <c r="G122" s="109" t="s">
        <v>401</v>
      </c>
      <c r="H122" s="163" t="s">
        <v>739</v>
      </c>
      <c r="I122" s="163" t="s">
        <v>167</v>
      </c>
      <c r="J122" s="109" t="s">
        <v>527</v>
      </c>
      <c r="K122" s="156" t="s">
        <v>742</v>
      </c>
      <c r="L122" s="156" t="s">
        <v>664</v>
      </c>
      <c r="M122" s="60">
        <v>1</v>
      </c>
      <c r="N122" s="156" t="s">
        <v>665</v>
      </c>
      <c r="O122" s="156"/>
      <c r="P122" s="156" t="s">
        <v>666</v>
      </c>
      <c r="Q122" s="156" t="s">
        <v>667</v>
      </c>
      <c r="R122" s="60">
        <v>1</v>
      </c>
      <c r="S122" s="69">
        <v>43374</v>
      </c>
      <c r="T122" s="69">
        <v>43725</v>
      </c>
      <c r="U122" s="157">
        <f t="shared" si="32"/>
        <v>50.142857142857146</v>
      </c>
      <c r="V122" s="158">
        <f t="shared" si="33"/>
        <v>25</v>
      </c>
      <c r="W122" s="158">
        <f t="shared" si="34"/>
        <v>1</v>
      </c>
      <c r="X122" s="159">
        <f t="shared" si="35"/>
        <v>50.142857142857146</v>
      </c>
      <c r="Y122" s="158">
        <f t="shared" si="36"/>
        <v>0</v>
      </c>
      <c r="Z122" s="158">
        <f t="shared" si="37"/>
        <v>0</v>
      </c>
      <c r="AA122" s="62" t="s">
        <v>761</v>
      </c>
      <c r="AB122" s="62" t="s">
        <v>766</v>
      </c>
      <c r="AC122" s="168" t="s">
        <v>834</v>
      </c>
      <c r="AD122" s="60"/>
      <c r="AE122" s="113"/>
      <c r="AF122" s="113"/>
      <c r="AG122" s="113"/>
      <c r="AH122" s="113"/>
      <c r="AI122" s="113"/>
      <c r="AJ122" s="113"/>
      <c r="AK122" s="63"/>
      <c r="AL122" s="160">
        <v>25</v>
      </c>
      <c r="AM122" s="160" t="s">
        <v>835</v>
      </c>
      <c r="AN122" s="156" t="s">
        <v>938</v>
      </c>
      <c r="AO122" s="63">
        <v>25</v>
      </c>
      <c r="AP122" s="63" t="s">
        <v>159</v>
      </c>
      <c r="AQ122" s="63" t="s">
        <v>520</v>
      </c>
      <c r="AR122" s="164"/>
      <c r="AS122" s="164"/>
    </row>
    <row r="123" spans="1:45" ht="81" customHeight="1" thickBot="1">
      <c r="A123" s="172">
        <v>115</v>
      </c>
      <c r="B123" s="109" t="s">
        <v>722</v>
      </c>
      <c r="C123" s="205">
        <v>43361</v>
      </c>
      <c r="D123" s="109" t="s">
        <v>157</v>
      </c>
      <c r="E123" s="109" t="s">
        <v>541</v>
      </c>
      <c r="F123" s="109">
        <v>54</v>
      </c>
      <c r="G123" s="109" t="s">
        <v>401</v>
      </c>
      <c r="H123" s="163" t="s">
        <v>739</v>
      </c>
      <c r="I123" s="163" t="s">
        <v>167</v>
      </c>
      <c r="J123" s="109" t="s">
        <v>527</v>
      </c>
      <c r="K123" s="156" t="s">
        <v>742</v>
      </c>
      <c r="L123" s="156" t="s">
        <v>664</v>
      </c>
      <c r="M123" s="60">
        <v>2</v>
      </c>
      <c r="N123" s="156" t="s">
        <v>657</v>
      </c>
      <c r="O123" s="156"/>
      <c r="P123" s="156" t="s">
        <v>658</v>
      </c>
      <c r="Q123" s="156" t="s">
        <v>659</v>
      </c>
      <c r="R123" s="60">
        <v>4</v>
      </c>
      <c r="S123" s="69">
        <v>43374</v>
      </c>
      <c r="T123" s="69">
        <v>43725</v>
      </c>
      <c r="U123" s="157">
        <f t="shared" si="32"/>
        <v>50.142857142857146</v>
      </c>
      <c r="V123" s="158">
        <f t="shared" si="33"/>
        <v>25</v>
      </c>
      <c r="W123" s="158">
        <f t="shared" si="34"/>
        <v>1</v>
      </c>
      <c r="X123" s="159">
        <f t="shared" si="35"/>
        <v>50.142857142857146</v>
      </c>
      <c r="Y123" s="158">
        <f t="shared" si="36"/>
        <v>0</v>
      </c>
      <c r="Z123" s="158">
        <f t="shared" si="37"/>
        <v>0</v>
      </c>
      <c r="AA123" s="62" t="s">
        <v>761</v>
      </c>
      <c r="AB123" s="62" t="s">
        <v>766</v>
      </c>
      <c r="AC123" s="63" t="s">
        <v>728</v>
      </c>
      <c r="AD123" s="60"/>
      <c r="AE123" s="113"/>
      <c r="AF123" s="113"/>
      <c r="AG123" s="113"/>
      <c r="AH123" s="113"/>
      <c r="AI123" s="113"/>
      <c r="AJ123" s="113"/>
      <c r="AK123" s="63" t="s">
        <v>782</v>
      </c>
      <c r="AL123" s="160">
        <v>25</v>
      </c>
      <c r="AM123" s="160" t="s">
        <v>835</v>
      </c>
      <c r="AN123" s="156" t="s">
        <v>880</v>
      </c>
      <c r="AO123" s="63">
        <v>25</v>
      </c>
      <c r="AP123" s="63" t="s">
        <v>159</v>
      </c>
      <c r="AQ123" s="63" t="s">
        <v>520</v>
      </c>
      <c r="AR123" s="164"/>
      <c r="AS123" s="164"/>
    </row>
    <row r="124" spans="1:45" ht="81" customHeight="1" thickBot="1">
      <c r="A124" s="172">
        <v>116</v>
      </c>
      <c r="B124" s="109" t="s">
        <v>788</v>
      </c>
      <c r="C124" s="205">
        <v>43361</v>
      </c>
      <c r="D124" s="109" t="s">
        <v>157</v>
      </c>
      <c r="E124" s="109" t="s">
        <v>541</v>
      </c>
      <c r="F124" s="109">
        <v>54</v>
      </c>
      <c r="G124" s="109" t="s">
        <v>401</v>
      </c>
      <c r="H124" s="163" t="s">
        <v>739</v>
      </c>
      <c r="I124" s="163" t="s">
        <v>167</v>
      </c>
      <c r="J124" s="109" t="s">
        <v>527</v>
      </c>
      <c r="K124" s="156" t="s">
        <v>742</v>
      </c>
      <c r="L124" s="156" t="s">
        <v>664</v>
      </c>
      <c r="M124" s="60">
        <v>3</v>
      </c>
      <c r="N124" s="156" t="s">
        <v>660</v>
      </c>
      <c r="O124" s="156"/>
      <c r="P124" s="156" t="s">
        <v>661</v>
      </c>
      <c r="Q124" s="156" t="s">
        <v>659</v>
      </c>
      <c r="R124" s="60">
        <v>4</v>
      </c>
      <c r="S124" s="69">
        <v>43374</v>
      </c>
      <c r="T124" s="69">
        <v>43725</v>
      </c>
      <c r="U124" s="157">
        <f t="shared" si="32"/>
        <v>50.142857142857146</v>
      </c>
      <c r="V124" s="158">
        <f t="shared" si="33"/>
        <v>20</v>
      </c>
      <c r="W124" s="158">
        <f t="shared" si="34"/>
        <v>1</v>
      </c>
      <c r="X124" s="159">
        <f t="shared" si="35"/>
        <v>50.142857142857146</v>
      </c>
      <c r="Y124" s="158">
        <f t="shared" si="36"/>
        <v>0</v>
      </c>
      <c r="Z124" s="158">
        <f t="shared" si="37"/>
        <v>0</v>
      </c>
      <c r="AA124" s="62" t="s">
        <v>761</v>
      </c>
      <c r="AB124" s="62" t="s">
        <v>764</v>
      </c>
      <c r="AC124" s="63" t="s">
        <v>725</v>
      </c>
      <c r="AD124" s="60"/>
      <c r="AE124" s="113"/>
      <c r="AF124" s="113"/>
      <c r="AG124" s="113"/>
      <c r="AH124" s="113"/>
      <c r="AI124" s="113"/>
      <c r="AJ124" s="113"/>
      <c r="AK124" s="63" t="s">
        <v>782</v>
      </c>
      <c r="AL124" s="160">
        <v>20</v>
      </c>
      <c r="AM124" s="160" t="s">
        <v>838</v>
      </c>
      <c r="AN124" s="156" t="s">
        <v>932</v>
      </c>
      <c r="AO124" s="63">
        <v>20</v>
      </c>
      <c r="AP124" s="63" t="s">
        <v>159</v>
      </c>
      <c r="AQ124" s="63" t="s">
        <v>520</v>
      </c>
      <c r="AR124" s="164"/>
      <c r="AS124" s="164"/>
    </row>
    <row r="125" spans="1:45" ht="81" customHeight="1" thickBot="1">
      <c r="A125" s="172">
        <v>117</v>
      </c>
      <c r="B125" s="109" t="s">
        <v>787</v>
      </c>
      <c r="C125" s="205">
        <v>43361</v>
      </c>
      <c r="D125" s="109" t="s">
        <v>157</v>
      </c>
      <c r="E125" s="109" t="s">
        <v>541</v>
      </c>
      <c r="F125" s="109">
        <v>54</v>
      </c>
      <c r="G125" s="109" t="s">
        <v>401</v>
      </c>
      <c r="H125" s="163" t="s">
        <v>739</v>
      </c>
      <c r="I125" s="163" t="s">
        <v>167</v>
      </c>
      <c r="J125" s="109" t="s">
        <v>527</v>
      </c>
      <c r="K125" s="156" t="s">
        <v>742</v>
      </c>
      <c r="L125" s="156" t="s">
        <v>664</v>
      </c>
      <c r="M125" s="60">
        <v>4</v>
      </c>
      <c r="N125" s="156" t="s">
        <v>668</v>
      </c>
      <c r="O125" s="156"/>
      <c r="P125" s="156" t="s">
        <v>669</v>
      </c>
      <c r="Q125" s="156" t="s">
        <v>670</v>
      </c>
      <c r="R125" s="60">
        <v>2</v>
      </c>
      <c r="S125" s="69">
        <v>43374</v>
      </c>
      <c r="T125" s="69">
        <v>43646</v>
      </c>
      <c r="U125" s="157">
        <f t="shared" si="32"/>
        <v>38.857142857142854</v>
      </c>
      <c r="V125" s="158">
        <f t="shared" si="33"/>
        <v>100</v>
      </c>
      <c r="W125" s="158">
        <f t="shared" si="34"/>
        <v>1</v>
      </c>
      <c r="X125" s="159">
        <f t="shared" si="35"/>
        <v>38.857142857142854</v>
      </c>
      <c r="Y125" s="158">
        <f t="shared" si="36"/>
        <v>38.857142857142854</v>
      </c>
      <c r="Z125" s="158">
        <f t="shared" si="37"/>
        <v>38.857142857142854</v>
      </c>
      <c r="AA125" s="62" t="s">
        <v>761</v>
      </c>
      <c r="AB125" s="62" t="s">
        <v>114</v>
      </c>
      <c r="AC125" s="63" t="s">
        <v>727</v>
      </c>
      <c r="AD125" s="60"/>
      <c r="AE125" s="113"/>
      <c r="AF125" s="113"/>
      <c r="AG125" s="113"/>
      <c r="AH125" s="113"/>
      <c r="AI125" s="113"/>
      <c r="AJ125" s="113"/>
      <c r="AK125" s="63" t="s">
        <v>782</v>
      </c>
      <c r="AL125" s="160">
        <v>100</v>
      </c>
      <c r="AM125" s="160" t="s">
        <v>835</v>
      </c>
      <c r="AN125" s="156" t="s">
        <v>962</v>
      </c>
      <c r="AO125" s="63">
        <v>100</v>
      </c>
      <c r="AP125" s="63" t="s">
        <v>185</v>
      </c>
      <c r="AQ125" s="63" t="s">
        <v>520</v>
      </c>
      <c r="AR125" s="164"/>
      <c r="AS125" s="164"/>
    </row>
    <row r="126" spans="1:45" ht="81" customHeight="1" thickBot="1">
      <c r="A126" s="172">
        <v>118</v>
      </c>
      <c r="B126" s="109" t="s">
        <v>786</v>
      </c>
      <c r="C126" s="205">
        <v>43361</v>
      </c>
      <c r="D126" s="109" t="s">
        <v>157</v>
      </c>
      <c r="E126" s="109" t="s">
        <v>541</v>
      </c>
      <c r="F126" s="109">
        <v>54</v>
      </c>
      <c r="G126" s="109" t="s">
        <v>401</v>
      </c>
      <c r="H126" s="163" t="s">
        <v>739</v>
      </c>
      <c r="I126" s="163" t="s">
        <v>167</v>
      </c>
      <c r="J126" s="109" t="s">
        <v>527</v>
      </c>
      <c r="K126" s="156" t="s">
        <v>742</v>
      </c>
      <c r="L126" s="156" t="s">
        <v>664</v>
      </c>
      <c r="M126" s="60">
        <v>5</v>
      </c>
      <c r="N126" s="156" t="s">
        <v>671</v>
      </c>
      <c r="O126" s="156"/>
      <c r="P126" s="156" t="s">
        <v>672</v>
      </c>
      <c r="Q126" s="156" t="s">
        <v>673</v>
      </c>
      <c r="R126" s="60">
        <v>1</v>
      </c>
      <c r="S126" s="69">
        <v>43374</v>
      </c>
      <c r="T126" s="69">
        <v>43554</v>
      </c>
      <c r="U126" s="157">
        <f t="shared" si="32"/>
        <v>25.714285714285715</v>
      </c>
      <c r="V126" s="158">
        <f t="shared" si="33"/>
        <v>100</v>
      </c>
      <c r="W126" s="158">
        <f t="shared" si="34"/>
        <v>1</v>
      </c>
      <c r="X126" s="159">
        <f t="shared" si="35"/>
        <v>25.714285714285715</v>
      </c>
      <c r="Y126" s="158">
        <f t="shared" si="36"/>
        <v>25.714285714285715</v>
      </c>
      <c r="Z126" s="158">
        <f t="shared" si="37"/>
        <v>25.714285714285715</v>
      </c>
      <c r="AA126" s="158" t="s">
        <v>761</v>
      </c>
      <c r="AB126" s="158" t="s">
        <v>114</v>
      </c>
      <c r="AC126" s="63" t="s">
        <v>727</v>
      </c>
      <c r="AD126" s="60"/>
      <c r="AE126" s="113"/>
      <c r="AF126" s="113"/>
      <c r="AG126" s="113"/>
      <c r="AH126" s="113"/>
      <c r="AI126" s="113"/>
      <c r="AJ126" s="113"/>
      <c r="AK126" s="63" t="s">
        <v>782</v>
      </c>
      <c r="AL126" s="160">
        <v>100</v>
      </c>
      <c r="AM126" s="160" t="s">
        <v>835</v>
      </c>
      <c r="AN126" s="156" t="s">
        <v>939</v>
      </c>
      <c r="AO126" s="63">
        <v>100</v>
      </c>
      <c r="AP126" s="63" t="s">
        <v>185</v>
      </c>
      <c r="AQ126" s="63" t="s">
        <v>520</v>
      </c>
      <c r="AR126" s="164"/>
      <c r="AS126" s="164"/>
    </row>
    <row r="127" spans="1:45" ht="81" customHeight="1" thickBot="1">
      <c r="A127" s="172">
        <v>119</v>
      </c>
      <c r="B127" s="109" t="s">
        <v>785</v>
      </c>
      <c r="C127" s="205">
        <v>43361</v>
      </c>
      <c r="D127" s="109" t="s">
        <v>157</v>
      </c>
      <c r="E127" s="109" t="s">
        <v>541</v>
      </c>
      <c r="F127" s="109">
        <v>54</v>
      </c>
      <c r="G127" s="109" t="s">
        <v>401</v>
      </c>
      <c r="H127" s="163" t="s">
        <v>739</v>
      </c>
      <c r="I127" s="163" t="s">
        <v>167</v>
      </c>
      <c r="J127" s="109" t="s">
        <v>527</v>
      </c>
      <c r="K127" s="156" t="s">
        <v>742</v>
      </c>
      <c r="L127" s="156" t="s">
        <v>664</v>
      </c>
      <c r="M127" s="60">
        <v>6</v>
      </c>
      <c r="N127" s="156" t="s">
        <v>674</v>
      </c>
      <c r="O127" s="156"/>
      <c r="P127" s="156" t="s">
        <v>675</v>
      </c>
      <c r="Q127" s="156" t="s">
        <v>676</v>
      </c>
      <c r="R127" s="60">
        <v>1</v>
      </c>
      <c r="S127" s="69">
        <v>43374</v>
      </c>
      <c r="T127" s="69">
        <v>43554</v>
      </c>
      <c r="U127" s="157">
        <f t="shared" si="32"/>
        <v>25.714285714285715</v>
      </c>
      <c r="V127" s="158">
        <f t="shared" si="33"/>
        <v>100</v>
      </c>
      <c r="W127" s="158">
        <f t="shared" si="34"/>
        <v>1</v>
      </c>
      <c r="X127" s="159">
        <f t="shared" si="35"/>
        <v>25.714285714285715</v>
      </c>
      <c r="Y127" s="158">
        <f t="shared" si="36"/>
        <v>25.714285714285715</v>
      </c>
      <c r="Z127" s="158">
        <f t="shared" si="37"/>
        <v>25.714285714285715</v>
      </c>
      <c r="AA127" s="158" t="s">
        <v>761</v>
      </c>
      <c r="AB127" s="158" t="s">
        <v>768</v>
      </c>
      <c r="AC127" s="63" t="s">
        <v>733</v>
      </c>
      <c r="AD127" s="60"/>
      <c r="AE127" s="113"/>
      <c r="AF127" s="113"/>
      <c r="AG127" s="113"/>
      <c r="AH127" s="113"/>
      <c r="AI127" s="113"/>
      <c r="AJ127" s="113"/>
      <c r="AK127" s="63" t="s">
        <v>782</v>
      </c>
      <c r="AL127" s="160">
        <v>100</v>
      </c>
      <c r="AM127" s="160" t="s">
        <v>835</v>
      </c>
      <c r="AN127" s="156" t="s">
        <v>978</v>
      </c>
      <c r="AO127" s="63">
        <v>100</v>
      </c>
      <c r="AP127" s="63" t="s">
        <v>185</v>
      </c>
      <c r="AQ127" s="63" t="s">
        <v>520</v>
      </c>
      <c r="AR127" s="164"/>
      <c r="AS127" s="164"/>
    </row>
    <row r="128" spans="1:45" ht="81" customHeight="1" thickBot="1">
      <c r="A128" s="172">
        <v>120</v>
      </c>
      <c r="B128" s="109" t="s">
        <v>822</v>
      </c>
      <c r="C128" s="205">
        <v>43453</v>
      </c>
      <c r="D128" s="109">
        <v>126</v>
      </c>
      <c r="E128" s="109" t="s">
        <v>541</v>
      </c>
      <c r="F128" s="109">
        <v>59</v>
      </c>
      <c r="G128" s="109" t="s">
        <v>169</v>
      </c>
      <c r="H128" s="163"/>
      <c r="I128" s="163"/>
      <c r="J128" s="109" t="s">
        <v>435</v>
      </c>
      <c r="K128" s="156" t="s">
        <v>862</v>
      </c>
      <c r="L128" s="156" t="s">
        <v>792</v>
      </c>
      <c r="M128" s="60">
        <v>1</v>
      </c>
      <c r="N128" s="156" t="s">
        <v>793</v>
      </c>
      <c r="O128" s="156"/>
      <c r="P128" s="156" t="s">
        <v>794</v>
      </c>
      <c r="Q128" s="156" t="s">
        <v>795</v>
      </c>
      <c r="R128" s="60">
        <v>1</v>
      </c>
      <c r="S128" s="69">
        <v>43453</v>
      </c>
      <c r="T128" s="69">
        <v>43634</v>
      </c>
      <c r="U128" s="157">
        <f t="shared" ref="U128" si="38">DATEDIF(S128,T128,"D")/7</f>
        <v>25.857142857142858</v>
      </c>
      <c r="V128" s="158">
        <f t="shared" ref="V128" si="39">+AL128</f>
        <v>100</v>
      </c>
      <c r="W128" s="158">
        <f t="shared" ref="W128" si="40">IF(R128=0,0,IF(V128/R128&gt;1,1,V128/R128))</f>
        <v>1</v>
      </c>
      <c r="X128" s="159">
        <f t="shared" ref="X128" si="41">U128*W128</f>
        <v>25.857142857142858</v>
      </c>
      <c r="Y128" s="158">
        <f t="shared" ref="Y128" si="42">IF(T128&lt;=$Y$4,X128,0)</f>
        <v>25.857142857142858</v>
      </c>
      <c r="Z128" s="158">
        <f t="shared" ref="Z128" si="43">IF($Y$4&gt;=T128,U128,0)</f>
        <v>25.857142857142858</v>
      </c>
      <c r="AA128" s="158" t="s">
        <v>761</v>
      </c>
      <c r="AB128" s="158" t="s">
        <v>1007</v>
      </c>
      <c r="AC128" s="63" t="s">
        <v>832</v>
      </c>
      <c r="AD128" s="60"/>
      <c r="AE128" s="113"/>
      <c r="AF128" s="113"/>
      <c r="AG128" s="113"/>
      <c r="AH128" s="113"/>
      <c r="AI128" s="113"/>
      <c r="AJ128" s="113"/>
      <c r="AK128" s="63" t="s">
        <v>875</v>
      </c>
      <c r="AL128" s="160">
        <v>100</v>
      </c>
      <c r="AM128" s="160" t="s">
        <v>835</v>
      </c>
      <c r="AN128" s="156" t="s">
        <v>881</v>
      </c>
      <c r="AO128" s="63">
        <v>100</v>
      </c>
      <c r="AP128" s="63" t="s">
        <v>185</v>
      </c>
      <c r="AQ128" s="63" t="s">
        <v>520</v>
      </c>
      <c r="AR128" s="164"/>
      <c r="AS128" s="164"/>
    </row>
    <row r="129" spans="1:45" ht="81" customHeight="1" thickBot="1">
      <c r="A129" s="172">
        <v>121</v>
      </c>
      <c r="B129" s="109" t="s">
        <v>823</v>
      </c>
      <c r="C129" s="205">
        <v>43453</v>
      </c>
      <c r="D129" s="109">
        <v>126</v>
      </c>
      <c r="E129" s="109" t="s">
        <v>541</v>
      </c>
      <c r="F129" s="109">
        <v>59</v>
      </c>
      <c r="G129" s="109" t="s">
        <v>169</v>
      </c>
      <c r="H129" s="163"/>
      <c r="I129" s="163"/>
      <c r="J129" s="109" t="s">
        <v>411</v>
      </c>
      <c r="K129" s="156" t="s">
        <v>863</v>
      </c>
      <c r="L129" s="156" t="s">
        <v>796</v>
      </c>
      <c r="M129" s="60">
        <v>1</v>
      </c>
      <c r="N129" s="156" t="s">
        <v>797</v>
      </c>
      <c r="O129" s="156"/>
      <c r="P129" s="156" t="s">
        <v>798</v>
      </c>
      <c r="Q129" s="156" t="s">
        <v>799</v>
      </c>
      <c r="R129" s="60">
        <v>100</v>
      </c>
      <c r="S129" s="69">
        <v>43497</v>
      </c>
      <c r="T129" s="69">
        <v>43816</v>
      </c>
      <c r="U129" s="157">
        <f t="shared" ref="U129:U135" si="44">DATEDIF(S129,T129,"D")/7</f>
        <v>45.571428571428569</v>
      </c>
      <c r="V129" s="158">
        <f t="shared" ref="V129:V135" si="45">+AL129</f>
        <v>0</v>
      </c>
      <c r="W129" s="158">
        <f t="shared" ref="W129:W135" si="46">IF(R129=0,0,IF(V129/R129&gt;1,1,V129/R129))</f>
        <v>0</v>
      </c>
      <c r="X129" s="159">
        <f t="shared" ref="X129:X135" si="47">U129*W129</f>
        <v>0</v>
      </c>
      <c r="Y129" s="158">
        <f t="shared" ref="Y129:Y135" si="48">IF(T129&lt;=$Y$4,X129,0)</f>
        <v>0</v>
      </c>
      <c r="Z129" s="158">
        <f t="shared" ref="Z129:Z135" si="49">IF($Y$4&gt;=T129,U129,0)</f>
        <v>0</v>
      </c>
      <c r="AA129" s="158" t="s">
        <v>761</v>
      </c>
      <c r="AB129" s="158" t="s">
        <v>763</v>
      </c>
      <c r="AC129" s="63" t="s">
        <v>831</v>
      </c>
      <c r="AD129" s="60"/>
      <c r="AE129" s="113"/>
      <c r="AF129" s="113"/>
      <c r="AG129" s="113"/>
      <c r="AH129" s="113"/>
      <c r="AI129" s="113"/>
      <c r="AJ129" s="113"/>
      <c r="AK129" s="63"/>
      <c r="AL129" s="160">
        <v>0</v>
      </c>
      <c r="AM129" s="160" t="s">
        <v>836</v>
      </c>
      <c r="AN129" s="156" t="s">
        <v>941</v>
      </c>
      <c r="AO129" s="63">
        <v>0</v>
      </c>
      <c r="AP129" s="63" t="s">
        <v>159</v>
      </c>
      <c r="AQ129" s="63" t="s">
        <v>520</v>
      </c>
      <c r="AR129" s="164"/>
      <c r="AS129" s="164"/>
    </row>
    <row r="130" spans="1:45" ht="81" customHeight="1" thickBot="1">
      <c r="A130" s="172">
        <v>122</v>
      </c>
      <c r="B130" s="109" t="s">
        <v>824</v>
      </c>
      <c r="C130" s="205">
        <v>43453</v>
      </c>
      <c r="D130" s="109">
        <v>126</v>
      </c>
      <c r="E130" s="109" t="s">
        <v>541</v>
      </c>
      <c r="F130" s="109">
        <v>59</v>
      </c>
      <c r="G130" s="109" t="s">
        <v>169</v>
      </c>
      <c r="H130" s="163"/>
      <c r="I130" s="163"/>
      <c r="J130" s="109" t="s">
        <v>411</v>
      </c>
      <c r="K130" s="156" t="s">
        <v>863</v>
      </c>
      <c r="L130" s="156" t="s">
        <v>796</v>
      </c>
      <c r="M130" s="60">
        <v>2</v>
      </c>
      <c r="N130" s="156" t="s">
        <v>800</v>
      </c>
      <c r="O130" s="156"/>
      <c r="P130" s="156" t="s">
        <v>801</v>
      </c>
      <c r="Q130" s="156" t="s">
        <v>802</v>
      </c>
      <c r="R130" s="60">
        <v>100</v>
      </c>
      <c r="S130" s="69">
        <v>43497</v>
      </c>
      <c r="T130" s="69">
        <v>43816</v>
      </c>
      <c r="U130" s="157">
        <f t="shared" si="44"/>
        <v>45.571428571428569</v>
      </c>
      <c r="V130" s="158">
        <f t="shared" si="45"/>
        <v>0</v>
      </c>
      <c r="W130" s="158">
        <f t="shared" si="46"/>
        <v>0</v>
      </c>
      <c r="X130" s="159">
        <f t="shared" si="47"/>
        <v>0</v>
      </c>
      <c r="Y130" s="158">
        <f t="shared" si="48"/>
        <v>0</v>
      </c>
      <c r="Z130" s="158">
        <f t="shared" si="49"/>
        <v>0</v>
      </c>
      <c r="AA130" s="158" t="s">
        <v>761</v>
      </c>
      <c r="AB130" s="158" t="s">
        <v>763</v>
      </c>
      <c r="AC130" s="63" t="s">
        <v>831</v>
      </c>
      <c r="AD130" s="60"/>
      <c r="AE130" s="113"/>
      <c r="AF130" s="113"/>
      <c r="AG130" s="113"/>
      <c r="AH130" s="113"/>
      <c r="AI130" s="113"/>
      <c r="AJ130" s="113"/>
      <c r="AK130" s="63"/>
      <c r="AL130" s="160">
        <v>0</v>
      </c>
      <c r="AM130" s="160" t="s">
        <v>836</v>
      </c>
      <c r="AN130" s="156" t="s">
        <v>941</v>
      </c>
      <c r="AO130" s="63">
        <v>0</v>
      </c>
      <c r="AP130" s="63" t="s">
        <v>159</v>
      </c>
      <c r="AQ130" s="63" t="s">
        <v>520</v>
      </c>
      <c r="AR130" s="164"/>
      <c r="AS130" s="164"/>
    </row>
    <row r="131" spans="1:45" ht="81" customHeight="1" thickBot="1">
      <c r="A131" s="172">
        <v>123</v>
      </c>
      <c r="B131" s="109" t="s">
        <v>825</v>
      </c>
      <c r="C131" s="205">
        <v>43453</v>
      </c>
      <c r="D131" s="109">
        <v>126</v>
      </c>
      <c r="E131" s="109" t="s">
        <v>541</v>
      </c>
      <c r="F131" s="109">
        <v>59</v>
      </c>
      <c r="G131" s="109" t="s">
        <v>169</v>
      </c>
      <c r="H131" s="163"/>
      <c r="I131" s="163"/>
      <c r="J131" s="109" t="s">
        <v>534</v>
      </c>
      <c r="K131" s="156" t="s">
        <v>864</v>
      </c>
      <c r="L131" s="156" t="s">
        <v>803</v>
      </c>
      <c r="M131" s="60">
        <v>1</v>
      </c>
      <c r="N131" s="156" t="s">
        <v>804</v>
      </c>
      <c r="O131" s="156"/>
      <c r="P131" s="156" t="s">
        <v>805</v>
      </c>
      <c r="Q131" s="156" t="s">
        <v>806</v>
      </c>
      <c r="R131" s="60">
        <v>100</v>
      </c>
      <c r="S131" s="69">
        <v>43497</v>
      </c>
      <c r="T131" s="69">
        <v>43816</v>
      </c>
      <c r="U131" s="157">
        <f t="shared" si="44"/>
        <v>45.571428571428569</v>
      </c>
      <c r="V131" s="158">
        <f t="shared" si="45"/>
        <v>0</v>
      </c>
      <c r="W131" s="158">
        <f t="shared" si="46"/>
        <v>0</v>
      </c>
      <c r="X131" s="159">
        <f t="shared" si="47"/>
        <v>0</v>
      </c>
      <c r="Y131" s="158">
        <f t="shared" si="48"/>
        <v>0</v>
      </c>
      <c r="Z131" s="158">
        <f t="shared" si="49"/>
        <v>0</v>
      </c>
      <c r="AA131" s="158" t="s">
        <v>761</v>
      </c>
      <c r="AB131" s="158" t="s">
        <v>763</v>
      </c>
      <c r="AC131" s="63" t="s">
        <v>831</v>
      </c>
      <c r="AD131" s="60"/>
      <c r="AE131" s="113"/>
      <c r="AF131" s="113"/>
      <c r="AG131" s="113"/>
      <c r="AH131" s="113"/>
      <c r="AI131" s="113"/>
      <c r="AJ131" s="113"/>
      <c r="AK131" s="63"/>
      <c r="AL131" s="160">
        <v>0</v>
      </c>
      <c r="AM131" s="160" t="s">
        <v>836</v>
      </c>
      <c r="AN131" s="156" t="s">
        <v>941</v>
      </c>
      <c r="AO131" s="63">
        <v>0</v>
      </c>
      <c r="AP131" s="63" t="s">
        <v>159</v>
      </c>
      <c r="AQ131" s="63" t="s">
        <v>520</v>
      </c>
      <c r="AR131" s="164"/>
      <c r="AS131" s="164"/>
    </row>
    <row r="132" spans="1:45" ht="81" customHeight="1" thickBot="1">
      <c r="A132" s="172">
        <v>124</v>
      </c>
      <c r="B132" s="109" t="s">
        <v>826</v>
      </c>
      <c r="C132" s="205">
        <v>43453</v>
      </c>
      <c r="D132" s="109">
        <v>126</v>
      </c>
      <c r="E132" s="109" t="s">
        <v>541</v>
      </c>
      <c r="F132" s="109">
        <v>59</v>
      </c>
      <c r="G132" s="109" t="s">
        <v>169</v>
      </c>
      <c r="H132" s="163"/>
      <c r="I132" s="163"/>
      <c r="J132" s="109" t="s">
        <v>534</v>
      </c>
      <c r="K132" s="156" t="s">
        <v>864</v>
      </c>
      <c r="L132" s="156" t="s">
        <v>803</v>
      </c>
      <c r="M132" s="60">
        <v>2</v>
      </c>
      <c r="N132" s="156" t="s">
        <v>807</v>
      </c>
      <c r="O132" s="156"/>
      <c r="P132" s="156" t="s">
        <v>808</v>
      </c>
      <c r="Q132" s="156" t="s">
        <v>809</v>
      </c>
      <c r="R132" s="60">
        <v>100</v>
      </c>
      <c r="S132" s="69">
        <v>43497</v>
      </c>
      <c r="T132" s="69">
        <v>43816</v>
      </c>
      <c r="U132" s="157">
        <f t="shared" si="44"/>
        <v>45.571428571428569</v>
      </c>
      <c r="V132" s="158">
        <f t="shared" si="45"/>
        <v>0</v>
      </c>
      <c r="W132" s="158">
        <f t="shared" si="46"/>
        <v>0</v>
      </c>
      <c r="X132" s="159">
        <f t="shared" si="47"/>
        <v>0</v>
      </c>
      <c r="Y132" s="158">
        <f t="shared" si="48"/>
        <v>0</v>
      </c>
      <c r="Z132" s="158">
        <f t="shared" si="49"/>
        <v>0</v>
      </c>
      <c r="AA132" s="158" t="s">
        <v>761</v>
      </c>
      <c r="AB132" s="158" t="s">
        <v>763</v>
      </c>
      <c r="AC132" s="63" t="s">
        <v>831</v>
      </c>
      <c r="AD132" s="60"/>
      <c r="AE132" s="113"/>
      <c r="AF132" s="113"/>
      <c r="AG132" s="113"/>
      <c r="AH132" s="113"/>
      <c r="AI132" s="113"/>
      <c r="AJ132" s="113"/>
      <c r="AK132" s="63"/>
      <c r="AL132" s="160">
        <v>0</v>
      </c>
      <c r="AM132" s="160" t="s">
        <v>836</v>
      </c>
      <c r="AN132" s="156" t="s">
        <v>941</v>
      </c>
      <c r="AO132" s="63">
        <v>0</v>
      </c>
      <c r="AP132" s="63" t="s">
        <v>159</v>
      </c>
      <c r="AQ132" s="63" t="s">
        <v>520</v>
      </c>
      <c r="AR132" s="164"/>
      <c r="AS132" s="164"/>
    </row>
    <row r="133" spans="1:45" ht="81" customHeight="1" thickBot="1">
      <c r="A133" s="172">
        <v>125</v>
      </c>
      <c r="B133" s="109" t="s">
        <v>827</v>
      </c>
      <c r="C133" s="205">
        <v>43453</v>
      </c>
      <c r="D133" s="109">
        <v>126</v>
      </c>
      <c r="E133" s="109" t="s">
        <v>541</v>
      </c>
      <c r="F133" s="109">
        <v>59</v>
      </c>
      <c r="G133" s="109" t="s">
        <v>169</v>
      </c>
      <c r="H133" s="163"/>
      <c r="I133" s="163"/>
      <c r="J133" s="109" t="s">
        <v>535</v>
      </c>
      <c r="K133" s="156" t="s">
        <v>865</v>
      </c>
      <c r="L133" s="156" t="s">
        <v>810</v>
      </c>
      <c r="M133" s="60">
        <v>1</v>
      </c>
      <c r="N133" s="156" t="s">
        <v>811</v>
      </c>
      <c r="O133" s="156"/>
      <c r="P133" s="156" t="s">
        <v>812</v>
      </c>
      <c r="Q133" s="156" t="s">
        <v>813</v>
      </c>
      <c r="R133" s="60">
        <v>100</v>
      </c>
      <c r="S133" s="69">
        <v>43497</v>
      </c>
      <c r="T133" s="69">
        <v>43816</v>
      </c>
      <c r="U133" s="157">
        <f t="shared" si="44"/>
        <v>45.571428571428569</v>
      </c>
      <c r="V133" s="158">
        <f t="shared" si="45"/>
        <v>0</v>
      </c>
      <c r="W133" s="158">
        <f t="shared" si="46"/>
        <v>0</v>
      </c>
      <c r="X133" s="159">
        <f t="shared" si="47"/>
        <v>0</v>
      </c>
      <c r="Y133" s="158">
        <f t="shared" si="48"/>
        <v>0</v>
      </c>
      <c r="Z133" s="158">
        <f t="shared" si="49"/>
        <v>0</v>
      </c>
      <c r="AA133" s="158" t="s">
        <v>761</v>
      </c>
      <c r="AB133" s="158" t="s">
        <v>763</v>
      </c>
      <c r="AC133" s="63" t="s">
        <v>831</v>
      </c>
      <c r="AD133" s="60"/>
      <c r="AE133" s="113"/>
      <c r="AF133" s="113"/>
      <c r="AG133" s="113"/>
      <c r="AH133" s="113"/>
      <c r="AI133" s="113"/>
      <c r="AJ133" s="113"/>
      <c r="AK133" s="63"/>
      <c r="AL133" s="160">
        <v>0</v>
      </c>
      <c r="AM133" s="160" t="s">
        <v>836</v>
      </c>
      <c r="AN133" s="156" t="s">
        <v>941</v>
      </c>
      <c r="AO133" s="63">
        <v>0</v>
      </c>
      <c r="AP133" s="63" t="s">
        <v>159</v>
      </c>
      <c r="AQ133" s="63" t="s">
        <v>520</v>
      </c>
      <c r="AR133" s="164"/>
      <c r="AS133" s="164"/>
    </row>
    <row r="134" spans="1:45" ht="81" customHeight="1" thickBot="1">
      <c r="A134" s="172">
        <v>126</v>
      </c>
      <c r="B134" s="109" t="s">
        <v>828</v>
      </c>
      <c r="C134" s="205">
        <v>43453</v>
      </c>
      <c r="D134" s="109">
        <v>126</v>
      </c>
      <c r="E134" s="109" t="s">
        <v>541</v>
      </c>
      <c r="F134" s="109">
        <v>59</v>
      </c>
      <c r="G134" s="109" t="s">
        <v>169</v>
      </c>
      <c r="H134" s="163"/>
      <c r="I134" s="163"/>
      <c r="J134" s="109" t="s">
        <v>814</v>
      </c>
      <c r="K134" s="156" t="s">
        <v>866</v>
      </c>
      <c r="L134" s="156" t="s">
        <v>815</v>
      </c>
      <c r="M134" s="60">
        <v>1</v>
      </c>
      <c r="N134" s="156" t="s">
        <v>816</v>
      </c>
      <c r="O134" s="156"/>
      <c r="P134" s="156" t="s">
        <v>817</v>
      </c>
      <c r="Q134" s="156" t="s">
        <v>818</v>
      </c>
      <c r="R134" s="60">
        <v>100</v>
      </c>
      <c r="S134" s="69">
        <v>43497</v>
      </c>
      <c r="T134" s="69">
        <v>43816</v>
      </c>
      <c r="U134" s="157">
        <f t="shared" si="44"/>
        <v>45.571428571428569</v>
      </c>
      <c r="V134" s="158">
        <f t="shared" si="45"/>
        <v>15</v>
      </c>
      <c r="W134" s="158">
        <f t="shared" si="46"/>
        <v>0.15</v>
      </c>
      <c r="X134" s="159">
        <f t="shared" si="47"/>
        <v>6.8357142857142854</v>
      </c>
      <c r="Y134" s="158">
        <f t="shared" si="48"/>
        <v>0</v>
      </c>
      <c r="Z134" s="158">
        <f t="shared" si="49"/>
        <v>0</v>
      </c>
      <c r="AA134" s="158" t="s">
        <v>761</v>
      </c>
      <c r="AB134" s="158" t="s">
        <v>764</v>
      </c>
      <c r="AC134" s="63" t="s">
        <v>726</v>
      </c>
      <c r="AD134" s="60"/>
      <c r="AE134" s="113"/>
      <c r="AF134" s="113"/>
      <c r="AG134" s="113"/>
      <c r="AH134" s="113"/>
      <c r="AI134" s="113"/>
      <c r="AJ134" s="113"/>
      <c r="AK134" s="63"/>
      <c r="AL134" s="160">
        <v>15</v>
      </c>
      <c r="AM134" s="160" t="s">
        <v>838</v>
      </c>
      <c r="AN134" s="156" t="s">
        <v>931</v>
      </c>
      <c r="AO134" s="63">
        <v>15</v>
      </c>
      <c r="AP134" s="63" t="s">
        <v>159</v>
      </c>
      <c r="AQ134" s="63" t="s">
        <v>520</v>
      </c>
      <c r="AR134" s="164"/>
      <c r="AS134" s="164"/>
    </row>
    <row r="135" spans="1:45" ht="81" customHeight="1" thickBot="1">
      <c r="A135" s="172">
        <v>127</v>
      </c>
      <c r="B135" s="109" t="s">
        <v>829</v>
      </c>
      <c r="C135" s="205">
        <v>43453</v>
      </c>
      <c r="D135" s="109">
        <v>126</v>
      </c>
      <c r="E135" s="109" t="s">
        <v>541</v>
      </c>
      <c r="F135" s="109">
        <v>59</v>
      </c>
      <c r="G135" s="109" t="s">
        <v>169</v>
      </c>
      <c r="H135" s="163"/>
      <c r="I135" s="163"/>
      <c r="J135" s="109" t="s">
        <v>814</v>
      </c>
      <c r="K135" s="156" t="s">
        <v>866</v>
      </c>
      <c r="L135" s="156" t="s">
        <v>815</v>
      </c>
      <c r="M135" s="60">
        <v>2</v>
      </c>
      <c r="N135" s="156" t="s">
        <v>819</v>
      </c>
      <c r="O135" s="156"/>
      <c r="P135" s="156" t="s">
        <v>820</v>
      </c>
      <c r="Q135" s="156" t="s">
        <v>821</v>
      </c>
      <c r="R135" s="60">
        <v>100</v>
      </c>
      <c r="S135" s="69">
        <v>43497</v>
      </c>
      <c r="T135" s="69">
        <v>43816</v>
      </c>
      <c r="U135" s="157">
        <f t="shared" si="44"/>
        <v>45.571428571428569</v>
      </c>
      <c r="V135" s="158">
        <f t="shared" si="45"/>
        <v>10</v>
      </c>
      <c r="W135" s="158">
        <f t="shared" si="46"/>
        <v>0.1</v>
      </c>
      <c r="X135" s="159">
        <f t="shared" si="47"/>
        <v>4.5571428571428569</v>
      </c>
      <c r="Y135" s="158">
        <f t="shared" si="48"/>
        <v>0</v>
      </c>
      <c r="Z135" s="158">
        <f t="shared" si="49"/>
        <v>0</v>
      </c>
      <c r="AA135" s="158" t="s">
        <v>761</v>
      </c>
      <c r="AB135" s="158" t="s">
        <v>764</v>
      </c>
      <c r="AC135" s="63" t="s">
        <v>726</v>
      </c>
      <c r="AD135" s="60"/>
      <c r="AE135" s="113"/>
      <c r="AF135" s="113"/>
      <c r="AG135" s="113"/>
      <c r="AH135" s="113"/>
      <c r="AI135" s="113"/>
      <c r="AJ135" s="113"/>
      <c r="AK135" s="63"/>
      <c r="AL135" s="160">
        <v>10</v>
      </c>
      <c r="AM135" s="160" t="s">
        <v>838</v>
      </c>
      <c r="AN135" s="156" t="s">
        <v>931</v>
      </c>
      <c r="AO135" s="63">
        <v>10</v>
      </c>
      <c r="AP135" s="63" t="s">
        <v>159</v>
      </c>
      <c r="AQ135" s="63" t="s">
        <v>520</v>
      </c>
      <c r="AR135" s="164"/>
      <c r="AS135" s="164"/>
    </row>
    <row r="136" spans="1:45" ht="19.5" customHeight="1">
      <c r="A136" s="174"/>
      <c r="B136" s="210"/>
      <c r="C136" s="210"/>
      <c r="D136" s="210"/>
      <c r="E136" s="210"/>
      <c r="F136" s="210"/>
      <c r="G136" s="210"/>
      <c r="H136" s="210"/>
      <c r="I136" s="210"/>
      <c r="J136" s="210"/>
      <c r="K136" s="210"/>
      <c r="L136" s="210"/>
      <c r="M136" s="210"/>
      <c r="N136" s="210"/>
      <c r="O136" s="210"/>
      <c r="P136" s="210"/>
      <c r="Q136" s="210"/>
      <c r="R136" s="210"/>
      <c r="S136" s="210"/>
      <c r="T136" s="211"/>
      <c r="U136" s="212">
        <f t="shared" ref="U136:Z136" si="50">SUM(U9:U101)</f>
        <v>4017.4285714285757</v>
      </c>
      <c r="V136" s="212">
        <f t="shared" si="50"/>
        <v>7384.2</v>
      </c>
      <c r="W136" s="212">
        <f t="shared" si="50"/>
        <v>77.509999999999991</v>
      </c>
      <c r="X136" s="212">
        <f t="shared" si="50"/>
        <v>3242.7457142857156</v>
      </c>
      <c r="Y136" s="212">
        <f t="shared" si="50"/>
        <v>2670.8885714285707</v>
      </c>
      <c r="Z136" s="212">
        <f t="shared" si="50"/>
        <v>2693.4285714285706</v>
      </c>
      <c r="AA136" s="210"/>
      <c r="AB136" s="210"/>
      <c r="AC136" s="210"/>
      <c r="AD136" s="210"/>
      <c r="AE136" s="210"/>
      <c r="AF136" s="210"/>
      <c r="AG136" s="210"/>
      <c r="AH136" s="210"/>
      <c r="AI136" s="210"/>
      <c r="AJ136" s="210"/>
      <c r="AK136" s="210"/>
      <c r="AL136" s="210"/>
      <c r="AM136" s="210"/>
      <c r="AN136" s="210"/>
      <c r="AO136" s="210"/>
      <c r="AP136" s="210"/>
      <c r="AQ136" s="210"/>
      <c r="AR136" s="210"/>
      <c r="AS136" s="210"/>
    </row>
    <row r="138" spans="1:45" ht="19.5" customHeight="1">
      <c r="AC138" s="67"/>
    </row>
    <row r="140" spans="1:45" ht="19.5" customHeight="1">
      <c r="F140" s="66" t="s">
        <v>121</v>
      </c>
      <c r="G140" s="66" t="s">
        <v>124</v>
      </c>
      <c r="H140" s="66" t="s">
        <v>128</v>
      </c>
      <c r="I140" s="66" t="s">
        <v>133</v>
      </c>
      <c r="J140" s="66" t="s">
        <v>144</v>
      </c>
    </row>
    <row r="141" spans="1:45" ht="40.5" customHeight="1">
      <c r="F141" s="66">
        <v>54</v>
      </c>
      <c r="G141" s="66" t="s">
        <v>529</v>
      </c>
      <c r="H141" s="66" t="s">
        <v>543</v>
      </c>
      <c r="I141" s="66">
        <v>43725</v>
      </c>
      <c r="J141" s="66" t="s">
        <v>159</v>
      </c>
      <c r="AO141" s="194">
        <f>5/56</f>
        <v>8.9285714285714288E-2</v>
      </c>
    </row>
    <row r="142" spans="1:45" ht="19.5" customHeight="1">
      <c r="F142" s="66">
        <v>54</v>
      </c>
      <c r="G142" s="66" t="s">
        <v>529</v>
      </c>
      <c r="H142" s="66" t="s">
        <v>546</v>
      </c>
      <c r="I142" s="66">
        <v>43725</v>
      </c>
      <c r="J142" s="66" t="s">
        <v>159</v>
      </c>
      <c r="AC142" s="66">
        <v>1</v>
      </c>
    </row>
    <row r="143" spans="1:45" ht="19.5" customHeight="1">
      <c r="F143" s="66">
        <v>54</v>
      </c>
      <c r="G143" s="66" t="s">
        <v>530</v>
      </c>
      <c r="H143" s="66" t="s">
        <v>605</v>
      </c>
      <c r="I143" s="66">
        <v>43725</v>
      </c>
      <c r="J143" s="66" t="s">
        <v>159</v>
      </c>
      <c r="AC143" s="66">
        <v>2</v>
      </c>
    </row>
    <row r="144" spans="1:45" ht="19.5" customHeight="1">
      <c r="F144" s="66">
        <v>54</v>
      </c>
      <c r="G144" s="66" t="s">
        <v>530</v>
      </c>
      <c r="H144" s="66" t="s">
        <v>608</v>
      </c>
      <c r="I144" s="66">
        <v>43725</v>
      </c>
      <c r="J144" s="66" t="s">
        <v>159</v>
      </c>
      <c r="AC144" s="66">
        <v>3</v>
      </c>
    </row>
    <row r="145" spans="6:29" ht="19.5" customHeight="1">
      <c r="F145" s="66">
        <v>59</v>
      </c>
      <c r="G145" s="66" t="s">
        <v>814</v>
      </c>
      <c r="H145" s="66" t="s">
        <v>816</v>
      </c>
      <c r="I145" s="66">
        <v>43816</v>
      </c>
      <c r="J145" s="66" t="s">
        <v>159</v>
      </c>
      <c r="AC145" s="66">
        <v>4</v>
      </c>
    </row>
    <row r="146" spans="6:29" ht="19.5" customHeight="1">
      <c r="F146" s="66">
        <v>59</v>
      </c>
      <c r="G146" s="66" t="s">
        <v>814</v>
      </c>
      <c r="H146" s="66" t="s">
        <v>819</v>
      </c>
      <c r="I146" s="66">
        <v>43816</v>
      </c>
      <c r="J146" s="66" t="s">
        <v>159</v>
      </c>
      <c r="AC146" s="66">
        <v>5</v>
      </c>
    </row>
    <row r="147" spans="6:29" ht="19.5" customHeight="1">
      <c r="AC147" s="66">
        <v>6</v>
      </c>
    </row>
    <row r="148" spans="6:29" ht="19.5" customHeight="1">
      <c r="AC148" s="66">
        <v>7</v>
      </c>
    </row>
    <row r="149" spans="6:29" ht="19.5" customHeight="1">
      <c r="AC149" s="66">
        <v>8</v>
      </c>
    </row>
    <row r="150" spans="6:29" ht="19.5" customHeight="1">
      <c r="AC150" s="66">
        <v>9</v>
      </c>
    </row>
    <row r="151" spans="6:29" ht="19.5" customHeight="1">
      <c r="AC151" s="66">
        <v>10</v>
      </c>
    </row>
    <row r="152" spans="6:29" ht="19.5" customHeight="1">
      <c r="AC152" s="66">
        <v>11</v>
      </c>
    </row>
    <row r="153" spans="6:29" ht="19.5" customHeight="1">
      <c r="AC153" s="66">
        <v>12</v>
      </c>
    </row>
    <row r="154" spans="6:29" ht="19.5" customHeight="1">
      <c r="AC154" s="66">
        <v>13</v>
      </c>
    </row>
    <row r="155" spans="6:29" ht="19.5" customHeight="1">
      <c r="AC155" s="66">
        <v>14</v>
      </c>
    </row>
    <row r="157" spans="6:29" ht="32.25" customHeight="1"/>
    <row r="158" spans="6:29" ht="15"/>
    <row r="159" spans="6:29" ht="30.75" customHeight="1"/>
    <row r="160" spans="6:29" ht="29.25" customHeight="1"/>
    <row r="161" ht="15"/>
  </sheetData>
  <autoFilter ref="A8:AS136" xr:uid="{00000000-0009-0000-0000-000000000000}">
    <sortState xmlns:xlrd2="http://schemas.microsoft.com/office/spreadsheetml/2017/richdata2" ref="A9:AS136">
      <sortCondition descending="1" ref="AP8:AP136"/>
    </sortState>
  </autoFilter>
  <mergeCells count="5">
    <mergeCell ref="V4:X4"/>
    <mergeCell ref="AD4:AG4"/>
    <mergeCell ref="AH4:AK4"/>
    <mergeCell ref="A2:AP2"/>
    <mergeCell ref="A3:AP3"/>
  </mergeCells>
  <conditionalFormatting sqref="AR9:AS82 AR84:AS101 AR106:AS126">
    <cfRule type="cellIs" dxfId="593" priority="317" stopIfTrue="1" operator="between">
      <formula>4</formula>
      <formula>5</formula>
    </cfRule>
    <cfRule type="cellIs" dxfId="592" priority="318" stopIfTrue="1" operator="between">
      <formula>2</formula>
      <formula>3.9</formula>
    </cfRule>
    <cfRule type="cellIs" dxfId="591" priority="319" stopIfTrue="1" operator="lessThanOrEqual">
      <formula>1.9</formula>
    </cfRule>
  </conditionalFormatting>
  <conditionalFormatting sqref="AQ9 AQ33:AQ82 AQ84:AQ101 AQ106:AQ126">
    <cfRule type="containsText" dxfId="590" priority="299" operator="containsText" text="Inefectiva">
      <formula>NOT(ISERROR(SEARCH("Inefectiva",AQ9)))</formula>
    </cfRule>
    <cfRule type="containsText" dxfId="589" priority="300" operator="containsText" text="Incumplida">
      <formula>NOT(ISERROR(SEARCH("Incumplida",AQ9)))</formula>
    </cfRule>
    <cfRule type="containsText" dxfId="588" priority="301" operator="containsText" text="Abierta">
      <formula>NOT(ISERROR(SEARCH("Abierta",AQ9)))</formula>
    </cfRule>
  </conditionalFormatting>
  <conditionalFormatting sqref="AQ9">
    <cfRule type="containsText" dxfId="587" priority="266" operator="containsText" text="Inefectiva">
      <formula>NOT(ISERROR(SEARCH("Inefectiva",AQ9)))</formula>
    </cfRule>
    <cfRule type="containsText" dxfId="586" priority="267" operator="containsText" text="Incumplida">
      <formula>NOT(ISERROR(SEARCH("Incumplida",AQ9)))</formula>
    </cfRule>
    <cfRule type="containsText" dxfId="585" priority="268" operator="containsText" text="Abierta">
      <formula>NOT(ISERROR(SEARCH("Abierta",AQ9)))</formula>
    </cfRule>
  </conditionalFormatting>
  <conditionalFormatting sqref="AQ10:AQ16">
    <cfRule type="containsText" dxfId="584" priority="218" operator="containsText" text="Inefectiva">
      <formula>NOT(ISERROR(SEARCH("Inefectiva",AQ10)))</formula>
    </cfRule>
    <cfRule type="containsText" dxfId="583" priority="219" operator="containsText" text="Incumplida">
      <formula>NOT(ISERROR(SEARCH("Incumplida",AQ10)))</formula>
    </cfRule>
    <cfRule type="containsText" dxfId="582" priority="220" operator="containsText" text="Abierta">
      <formula>NOT(ISERROR(SEARCH("Abierta",AQ10)))</formula>
    </cfRule>
  </conditionalFormatting>
  <conditionalFormatting sqref="AQ10:AQ16">
    <cfRule type="containsText" dxfId="581" priority="215" operator="containsText" text="Inefectiva">
      <formula>NOT(ISERROR(SEARCH("Inefectiva",AQ10)))</formula>
    </cfRule>
    <cfRule type="containsText" dxfId="580" priority="216" operator="containsText" text="Incumplida">
      <formula>NOT(ISERROR(SEARCH("Incumplida",AQ10)))</formula>
    </cfRule>
    <cfRule type="containsText" dxfId="579" priority="217" operator="containsText" text="Abierta">
      <formula>NOT(ISERROR(SEARCH("Abierta",AQ10)))</formula>
    </cfRule>
  </conditionalFormatting>
  <conditionalFormatting sqref="AQ17">
    <cfRule type="containsText" dxfId="578" priority="212" operator="containsText" text="Inefectiva">
      <formula>NOT(ISERROR(SEARCH("Inefectiva",AQ17)))</formula>
    </cfRule>
    <cfRule type="containsText" dxfId="577" priority="213" operator="containsText" text="Incumplida">
      <formula>NOT(ISERROR(SEARCH("Incumplida",AQ17)))</formula>
    </cfRule>
    <cfRule type="containsText" dxfId="576" priority="214" operator="containsText" text="Abierta">
      <formula>NOT(ISERROR(SEARCH("Abierta",AQ17)))</formula>
    </cfRule>
  </conditionalFormatting>
  <conditionalFormatting sqref="AQ17">
    <cfRule type="containsText" dxfId="575" priority="209" operator="containsText" text="Inefectiva">
      <formula>NOT(ISERROR(SEARCH("Inefectiva",AQ17)))</formula>
    </cfRule>
    <cfRule type="containsText" dxfId="574" priority="210" operator="containsText" text="Incumplida">
      <formula>NOT(ISERROR(SEARCH("Incumplida",AQ17)))</formula>
    </cfRule>
    <cfRule type="containsText" dxfId="573" priority="211" operator="containsText" text="Abierta">
      <formula>NOT(ISERROR(SEARCH("Abierta",AQ17)))</formula>
    </cfRule>
  </conditionalFormatting>
  <conditionalFormatting sqref="AQ18:AQ20">
    <cfRule type="containsText" dxfId="572" priority="206" operator="containsText" text="Inefectiva">
      <formula>NOT(ISERROR(SEARCH("Inefectiva",AQ18)))</formula>
    </cfRule>
    <cfRule type="containsText" dxfId="571" priority="207" operator="containsText" text="Incumplida">
      <formula>NOT(ISERROR(SEARCH("Incumplida",AQ18)))</formula>
    </cfRule>
    <cfRule type="containsText" dxfId="570" priority="208" operator="containsText" text="Abierta">
      <formula>NOT(ISERROR(SEARCH("Abierta",AQ18)))</formula>
    </cfRule>
  </conditionalFormatting>
  <conditionalFormatting sqref="AQ18:AQ20">
    <cfRule type="containsText" dxfId="569" priority="203" operator="containsText" text="Inefectiva">
      <formula>NOT(ISERROR(SEARCH("Inefectiva",AQ18)))</formula>
    </cfRule>
    <cfRule type="containsText" dxfId="568" priority="204" operator="containsText" text="Incumplida">
      <formula>NOT(ISERROR(SEARCH("Incumplida",AQ18)))</formula>
    </cfRule>
    <cfRule type="containsText" dxfId="567" priority="205" operator="containsText" text="Abierta">
      <formula>NOT(ISERROR(SEARCH("Abierta",AQ18)))</formula>
    </cfRule>
  </conditionalFormatting>
  <conditionalFormatting sqref="AQ21">
    <cfRule type="containsText" dxfId="566" priority="200" operator="containsText" text="Inefectiva">
      <formula>NOT(ISERROR(SEARCH("Inefectiva",AQ21)))</formula>
    </cfRule>
    <cfRule type="containsText" dxfId="565" priority="201" operator="containsText" text="Incumplida">
      <formula>NOT(ISERROR(SEARCH("Incumplida",AQ21)))</formula>
    </cfRule>
    <cfRule type="containsText" dxfId="564" priority="202" operator="containsText" text="Abierta">
      <formula>NOT(ISERROR(SEARCH("Abierta",AQ21)))</formula>
    </cfRule>
  </conditionalFormatting>
  <conditionalFormatting sqref="AQ21">
    <cfRule type="containsText" dxfId="563" priority="197" operator="containsText" text="Inefectiva">
      <formula>NOT(ISERROR(SEARCH("Inefectiva",AQ21)))</formula>
    </cfRule>
    <cfRule type="containsText" dxfId="562" priority="198" operator="containsText" text="Incumplida">
      <formula>NOT(ISERROR(SEARCH("Incumplida",AQ21)))</formula>
    </cfRule>
    <cfRule type="containsText" dxfId="561" priority="199" operator="containsText" text="Abierta">
      <formula>NOT(ISERROR(SEARCH("Abierta",AQ21)))</formula>
    </cfRule>
  </conditionalFormatting>
  <conditionalFormatting sqref="AQ22:AQ31">
    <cfRule type="containsText" dxfId="560" priority="194" operator="containsText" text="Inefectiva">
      <formula>NOT(ISERROR(SEARCH("Inefectiva",AQ22)))</formula>
    </cfRule>
    <cfRule type="containsText" dxfId="559" priority="195" operator="containsText" text="Incumplida">
      <formula>NOT(ISERROR(SEARCH("Incumplida",AQ22)))</formula>
    </cfRule>
    <cfRule type="containsText" dxfId="558" priority="196" operator="containsText" text="Abierta">
      <formula>NOT(ISERROR(SEARCH("Abierta",AQ22)))</formula>
    </cfRule>
  </conditionalFormatting>
  <conditionalFormatting sqref="AQ22:AQ31">
    <cfRule type="containsText" dxfId="557" priority="191" operator="containsText" text="Inefectiva">
      <formula>NOT(ISERROR(SEARCH("Inefectiva",AQ22)))</formula>
    </cfRule>
    <cfRule type="containsText" dxfId="556" priority="192" operator="containsText" text="Incumplida">
      <formula>NOT(ISERROR(SEARCH("Incumplida",AQ22)))</formula>
    </cfRule>
    <cfRule type="containsText" dxfId="555" priority="193" operator="containsText" text="Abierta">
      <formula>NOT(ISERROR(SEARCH("Abierta",AQ22)))</formula>
    </cfRule>
  </conditionalFormatting>
  <conditionalFormatting sqref="AQ32">
    <cfRule type="containsText" dxfId="554" priority="188" operator="containsText" text="Inefectiva">
      <formula>NOT(ISERROR(SEARCH("Inefectiva",AQ32)))</formula>
    </cfRule>
    <cfRule type="containsText" dxfId="553" priority="189" operator="containsText" text="Incumplida">
      <formula>NOT(ISERROR(SEARCH("Incumplida",AQ32)))</formula>
    </cfRule>
    <cfRule type="containsText" dxfId="552" priority="190" operator="containsText" text="Abierta">
      <formula>NOT(ISERROR(SEARCH("Abierta",AQ32)))</formula>
    </cfRule>
  </conditionalFormatting>
  <conditionalFormatting sqref="AQ32">
    <cfRule type="containsText" dxfId="551" priority="185" operator="containsText" text="Inefectiva">
      <formula>NOT(ISERROR(SEARCH("Inefectiva",AQ32)))</formula>
    </cfRule>
    <cfRule type="containsText" dxfId="550" priority="186" operator="containsText" text="Incumplida">
      <formula>NOT(ISERROR(SEARCH("Incumplida",AQ32)))</formula>
    </cfRule>
    <cfRule type="containsText" dxfId="549" priority="187" operator="containsText" text="Abierta">
      <formula>NOT(ISERROR(SEARCH("Abierta",AQ32)))</formula>
    </cfRule>
  </conditionalFormatting>
  <conditionalFormatting sqref="AP9 AP71:AP82 AP84:AP101 AP106:AP126 AZ32:AZ33 AY20:AY31">
    <cfRule type="containsText" dxfId="548" priority="172" operator="containsText" text="Cumplida">
      <formula>NOT(ISERROR(SEARCH("Cumplida",AP9)))</formula>
    </cfRule>
    <cfRule type="containsText" dxfId="547" priority="173" operator="containsText" text="En ejecución">
      <formula>NOT(ISERROR(SEARCH("En ejecución",AP9)))</formula>
    </cfRule>
    <cfRule type="containsText" dxfId="546" priority="174" operator="containsText" text="En revisión por la OCI">
      <formula>NOT(ISERROR(SEARCH("En revisión por la OCI",AP9)))</formula>
    </cfRule>
  </conditionalFormatting>
  <conditionalFormatting sqref="AP10:AP16">
    <cfRule type="containsText" dxfId="545" priority="168" operator="containsText" text="Cumplida">
      <formula>NOT(ISERROR(SEARCH("Cumplida",AP10)))</formula>
    </cfRule>
    <cfRule type="containsText" dxfId="544" priority="169" operator="containsText" text="En ejecución">
      <formula>NOT(ISERROR(SEARCH("En ejecución",AP10)))</formula>
    </cfRule>
    <cfRule type="containsText" dxfId="543" priority="170" operator="containsText" text="En revisión por la OCI">
      <formula>NOT(ISERROR(SEARCH("En revisión por la OCI",AP10)))</formula>
    </cfRule>
  </conditionalFormatting>
  <conditionalFormatting sqref="AP17:AP32">
    <cfRule type="containsText" dxfId="542" priority="164" operator="containsText" text="Cumplida">
      <formula>NOT(ISERROR(SEARCH("Cumplida",AP17)))</formula>
    </cfRule>
    <cfRule type="containsText" dxfId="541" priority="165" operator="containsText" text="En ejecución">
      <formula>NOT(ISERROR(SEARCH("En ejecución",AP17)))</formula>
    </cfRule>
    <cfRule type="containsText" dxfId="540" priority="166" operator="containsText" text="En revisión por la OCI">
      <formula>NOT(ISERROR(SEARCH("En revisión por la OCI",AP17)))</formula>
    </cfRule>
  </conditionalFormatting>
  <conditionalFormatting sqref="AP33:AP70">
    <cfRule type="containsText" dxfId="539" priority="160" operator="containsText" text="Cumplida">
      <formula>NOT(ISERROR(SEARCH("Cumplida",AP33)))</formula>
    </cfRule>
    <cfRule type="containsText" dxfId="538" priority="161" operator="containsText" text="En ejecución">
      <formula>NOT(ISERROR(SEARCH("En ejecución",AP33)))</formula>
    </cfRule>
    <cfRule type="containsText" dxfId="537" priority="162" operator="containsText" text="En revisión por la OCI">
      <formula>NOT(ISERROR(SEARCH("En revisión por la OCI",AP33)))</formula>
    </cfRule>
  </conditionalFormatting>
  <conditionalFormatting sqref="AL9:AM15">
    <cfRule type="iconSet" priority="153">
      <iconSet iconSet="5Arrows">
        <cfvo type="percent" val="0"/>
        <cfvo type="num" val="60"/>
        <cfvo type="num" val="70"/>
        <cfvo type="num" val="80"/>
        <cfvo type="num" val="100"/>
      </iconSet>
    </cfRule>
  </conditionalFormatting>
  <conditionalFormatting sqref="AO84:AO101 AO40 AO42:AO48 AO51 AO67:AO82 AO106:AO126 AO17:AO31 AO61:AO65 AO33 AO56">
    <cfRule type="iconSet" priority="332">
      <iconSet iconSet="5Arrows">
        <cfvo type="percent" val="0"/>
        <cfvo type="num" val="60"/>
        <cfvo type="num" val="70"/>
        <cfvo type="num" val="80"/>
        <cfvo type="num" val="100"/>
      </iconSet>
    </cfRule>
  </conditionalFormatting>
  <conditionalFormatting sqref="AL84:AM101 AL106:AM126 AL16:AM82">
    <cfRule type="iconSet" priority="340">
      <iconSet iconSet="5Arrows">
        <cfvo type="percent" val="0"/>
        <cfvo type="num" val="60"/>
        <cfvo type="num" val="70"/>
        <cfvo type="num" val="80"/>
        <cfvo type="num" val="100"/>
      </iconSet>
    </cfRule>
  </conditionalFormatting>
  <conditionalFormatting sqref="AQ102">
    <cfRule type="containsText" dxfId="536" priority="136" operator="containsText" text="Inefectiva">
      <formula>NOT(ISERROR(SEARCH("Inefectiva",AQ102)))</formula>
    </cfRule>
    <cfRule type="containsText" dxfId="535" priority="137" operator="containsText" text="Incumplida">
      <formula>NOT(ISERROR(SEARCH("Incumplida",AQ102)))</formula>
    </cfRule>
    <cfRule type="containsText" dxfId="534" priority="138" operator="containsText" text="Abierta">
      <formula>NOT(ISERROR(SEARCH("Abierta",AQ102)))</formula>
    </cfRule>
  </conditionalFormatting>
  <conditionalFormatting sqref="AO102">
    <cfRule type="iconSet" priority="139">
      <iconSet iconSet="5Arrows">
        <cfvo type="percent" val="0"/>
        <cfvo type="num" val="60"/>
        <cfvo type="num" val="70"/>
        <cfvo type="num" val="80"/>
        <cfvo type="num" val="100"/>
      </iconSet>
    </cfRule>
  </conditionalFormatting>
  <conditionalFormatting sqref="AQ103">
    <cfRule type="containsText" dxfId="533" priority="128" operator="containsText" text="Inefectiva">
      <formula>NOT(ISERROR(SEARCH("Inefectiva",AQ103)))</formula>
    </cfRule>
    <cfRule type="containsText" dxfId="532" priority="129" operator="containsText" text="Incumplida">
      <formula>NOT(ISERROR(SEARCH("Incumplida",AQ103)))</formula>
    </cfRule>
    <cfRule type="containsText" dxfId="531" priority="130" operator="containsText" text="Abierta">
      <formula>NOT(ISERROR(SEARCH("Abierta",AQ103)))</formula>
    </cfRule>
  </conditionalFormatting>
  <conditionalFormatting sqref="AO103">
    <cfRule type="iconSet" priority="131">
      <iconSet iconSet="5Arrows">
        <cfvo type="percent" val="0"/>
        <cfvo type="num" val="60"/>
        <cfvo type="num" val="70"/>
        <cfvo type="num" val="80"/>
        <cfvo type="num" val="100"/>
      </iconSet>
    </cfRule>
  </conditionalFormatting>
  <conditionalFormatting sqref="AQ104">
    <cfRule type="containsText" dxfId="530" priority="120" operator="containsText" text="Inefectiva">
      <formula>NOT(ISERROR(SEARCH("Inefectiva",AQ104)))</formula>
    </cfRule>
    <cfRule type="containsText" dxfId="529" priority="121" operator="containsText" text="Incumplida">
      <formula>NOT(ISERROR(SEARCH("Incumplida",AQ104)))</formula>
    </cfRule>
    <cfRule type="containsText" dxfId="528" priority="122" operator="containsText" text="Abierta">
      <formula>NOT(ISERROR(SEARCH("Abierta",AQ104)))</formula>
    </cfRule>
  </conditionalFormatting>
  <conditionalFormatting sqref="AQ105">
    <cfRule type="containsText" dxfId="527" priority="112" operator="containsText" text="Inefectiva">
      <formula>NOT(ISERROR(SEARCH("Inefectiva",AQ105)))</formula>
    </cfRule>
    <cfRule type="containsText" dxfId="526" priority="113" operator="containsText" text="Incumplida">
      <formula>NOT(ISERROR(SEARCH("Incumplida",AQ105)))</formula>
    </cfRule>
    <cfRule type="containsText" dxfId="525" priority="114" operator="containsText" text="Abierta">
      <formula>NOT(ISERROR(SEARCH("Abierta",AQ105)))</formula>
    </cfRule>
  </conditionalFormatting>
  <conditionalFormatting sqref="AO105">
    <cfRule type="iconSet" priority="115">
      <iconSet iconSet="5Arrows">
        <cfvo type="percent" val="0"/>
        <cfvo type="num" val="60"/>
        <cfvo type="num" val="70"/>
        <cfvo type="num" val="80"/>
        <cfvo type="num" val="100"/>
      </iconSet>
    </cfRule>
  </conditionalFormatting>
  <conditionalFormatting sqref="AQ83">
    <cfRule type="containsText" dxfId="524" priority="79" operator="containsText" text="Inefectiva">
      <formula>NOT(ISERROR(SEARCH("Inefectiva",AQ83)))</formula>
    </cfRule>
    <cfRule type="containsText" dxfId="523" priority="80" operator="containsText" text="Incumplida">
      <formula>NOT(ISERROR(SEARCH("Incumplida",AQ83)))</formula>
    </cfRule>
    <cfRule type="containsText" dxfId="522" priority="81" operator="containsText" text="Abierta">
      <formula>NOT(ISERROR(SEARCH("Abierta",AQ83)))</formula>
    </cfRule>
  </conditionalFormatting>
  <conditionalFormatting sqref="AP83">
    <cfRule type="containsText" dxfId="521" priority="76" operator="containsText" text="Cumplida">
      <formula>NOT(ISERROR(SEARCH("Cumplida",AP83)))</formula>
    </cfRule>
    <cfRule type="containsText" dxfId="520" priority="77" operator="containsText" text="En ejecución">
      <formula>NOT(ISERROR(SEARCH("En ejecución",AP83)))</formula>
    </cfRule>
    <cfRule type="containsText" dxfId="519" priority="78" operator="containsText" text="En revisión por la OCI">
      <formula>NOT(ISERROR(SEARCH("En revisión por la OCI",AP83)))</formula>
    </cfRule>
  </conditionalFormatting>
  <conditionalFormatting sqref="AL83:AM83">
    <cfRule type="iconSet" priority="87">
      <iconSet iconSet="5Arrows">
        <cfvo type="percent" val="0"/>
        <cfvo type="num" val="60"/>
        <cfvo type="num" val="70"/>
        <cfvo type="num" val="80"/>
        <cfvo type="num" val="100"/>
      </iconSet>
    </cfRule>
  </conditionalFormatting>
  <conditionalFormatting sqref="AO83">
    <cfRule type="iconSet" priority="86">
      <iconSet iconSet="5Arrows">
        <cfvo type="percent" val="0"/>
        <cfvo type="num" val="60"/>
        <cfvo type="num" val="70"/>
        <cfvo type="num" val="80"/>
        <cfvo type="num" val="100"/>
      </iconSet>
    </cfRule>
  </conditionalFormatting>
  <conditionalFormatting sqref="AP102:AP105">
    <cfRule type="containsText" dxfId="518" priority="72" operator="containsText" text="Cumplida">
      <formula>NOT(ISERROR(SEARCH("Cumplida",AP102)))</formula>
    </cfRule>
    <cfRule type="containsText" dxfId="517" priority="73" operator="containsText" text="En ejecución">
      <formula>NOT(ISERROR(SEARCH("En ejecución",AP102)))</formula>
    </cfRule>
    <cfRule type="containsText" dxfId="516" priority="74" operator="containsText" text="En revisión por la OCI">
      <formula>NOT(ISERROR(SEARCH("En revisión por la OCI",AP102)))</formula>
    </cfRule>
  </conditionalFormatting>
  <conditionalFormatting sqref="AO104">
    <cfRule type="iconSet" priority="61">
      <iconSet iconSet="5Arrows">
        <cfvo type="percent" val="0"/>
        <cfvo type="num" val="60"/>
        <cfvo type="num" val="70"/>
        <cfvo type="num" val="80"/>
        <cfvo type="num" val="100"/>
      </iconSet>
    </cfRule>
  </conditionalFormatting>
  <conditionalFormatting sqref="AL104:AM104">
    <cfRule type="iconSet" priority="62">
      <iconSet iconSet="5Arrows">
        <cfvo type="percent" val="0"/>
        <cfvo type="num" val="60"/>
        <cfvo type="num" val="70"/>
        <cfvo type="num" val="80"/>
        <cfvo type="num" val="100"/>
      </iconSet>
    </cfRule>
  </conditionalFormatting>
  <conditionalFormatting sqref="AL102:AL103">
    <cfRule type="iconSet" priority="58">
      <iconSet iconSet="5Arrows">
        <cfvo type="percent" val="0"/>
        <cfvo type="num" val="60"/>
        <cfvo type="num" val="70"/>
        <cfvo type="num" val="80"/>
        <cfvo type="num" val="100"/>
      </iconSet>
    </cfRule>
  </conditionalFormatting>
  <conditionalFormatting sqref="AM102:AM103">
    <cfRule type="iconSet" priority="57">
      <iconSet iconSet="5Arrows">
        <cfvo type="percent" val="0"/>
        <cfvo type="num" val="60"/>
        <cfvo type="num" val="70"/>
        <cfvo type="num" val="80"/>
        <cfvo type="num" val="100"/>
      </iconSet>
    </cfRule>
  </conditionalFormatting>
  <conditionalFormatting sqref="AO10">
    <cfRule type="iconSet" priority="55">
      <iconSet iconSet="5Arrows">
        <cfvo type="percent" val="0"/>
        <cfvo type="num" val="60"/>
        <cfvo type="num" val="70"/>
        <cfvo type="num" val="80"/>
        <cfvo type="num" val="100"/>
      </iconSet>
    </cfRule>
  </conditionalFormatting>
  <conditionalFormatting sqref="AO11">
    <cfRule type="iconSet" priority="54">
      <iconSet iconSet="5Arrows">
        <cfvo type="percent" val="0"/>
        <cfvo type="num" val="60"/>
        <cfvo type="num" val="70"/>
        <cfvo type="num" val="80"/>
        <cfvo type="num" val="100"/>
      </iconSet>
    </cfRule>
  </conditionalFormatting>
  <conditionalFormatting sqref="AO12">
    <cfRule type="iconSet" priority="53">
      <iconSet iconSet="5Arrows">
        <cfvo type="percent" val="0"/>
        <cfvo type="num" val="60"/>
        <cfvo type="num" val="70"/>
        <cfvo type="num" val="80"/>
        <cfvo type="num" val="100"/>
      </iconSet>
    </cfRule>
  </conditionalFormatting>
  <conditionalFormatting sqref="AO13">
    <cfRule type="iconSet" priority="52">
      <iconSet iconSet="5Arrows">
        <cfvo type="percent" val="0"/>
        <cfvo type="num" val="60"/>
        <cfvo type="num" val="70"/>
        <cfvo type="num" val="80"/>
        <cfvo type="num" val="100"/>
      </iconSet>
    </cfRule>
  </conditionalFormatting>
  <conditionalFormatting sqref="AO14">
    <cfRule type="iconSet" priority="51">
      <iconSet iconSet="5Arrows">
        <cfvo type="percent" val="0"/>
        <cfvo type="num" val="60"/>
        <cfvo type="num" val="70"/>
        <cfvo type="num" val="80"/>
        <cfvo type="num" val="100"/>
      </iconSet>
    </cfRule>
  </conditionalFormatting>
  <conditionalFormatting sqref="AO15">
    <cfRule type="iconSet" priority="50">
      <iconSet iconSet="5Arrows">
        <cfvo type="percent" val="0"/>
        <cfvo type="num" val="60"/>
        <cfvo type="num" val="70"/>
        <cfvo type="num" val="80"/>
        <cfvo type="num" val="100"/>
      </iconSet>
    </cfRule>
  </conditionalFormatting>
  <conditionalFormatting sqref="AO16">
    <cfRule type="iconSet" priority="49">
      <iconSet iconSet="5Arrows">
        <cfvo type="percent" val="0"/>
        <cfvo type="num" val="60"/>
        <cfvo type="num" val="70"/>
        <cfvo type="num" val="80"/>
        <cfvo type="num" val="100"/>
      </iconSet>
    </cfRule>
  </conditionalFormatting>
  <conditionalFormatting sqref="AO32">
    <cfRule type="iconSet" priority="48">
      <iconSet iconSet="5Arrows">
        <cfvo type="percent" val="0"/>
        <cfvo type="num" val="60"/>
        <cfvo type="num" val="70"/>
        <cfvo type="num" val="80"/>
        <cfvo type="num" val="100"/>
      </iconSet>
    </cfRule>
  </conditionalFormatting>
  <conditionalFormatting sqref="AO34">
    <cfRule type="iconSet" priority="47">
      <iconSet iconSet="5Arrows">
        <cfvo type="percent" val="0"/>
        <cfvo type="num" val="60"/>
        <cfvo type="num" val="70"/>
        <cfvo type="num" val="80"/>
        <cfvo type="num" val="100"/>
      </iconSet>
    </cfRule>
  </conditionalFormatting>
  <conditionalFormatting sqref="AO35">
    <cfRule type="iconSet" priority="46">
      <iconSet iconSet="5Arrows">
        <cfvo type="percent" val="0"/>
        <cfvo type="num" val="60"/>
        <cfvo type="num" val="70"/>
        <cfvo type="num" val="80"/>
        <cfvo type="num" val="100"/>
      </iconSet>
    </cfRule>
  </conditionalFormatting>
  <conditionalFormatting sqref="AO36">
    <cfRule type="iconSet" priority="45">
      <iconSet iconSet="5Arrows">
        <cfvo type="percent" val="0"/>
        <cfvo type="num" val="60"/>
        <cfvo type="num" val="70"/>
        <cfvo type="num" val="80"/>
        <cfvo type="num" val="100"/>
      </iconSet>
    </cfRule>
  </conditionalFormatting>
  <conditionalFormatting sqref="AO37">
    <cfRule type="iconSet" priority="44">
      <iconSet iconSet="5Arrows">
        <cfvo type="percent" val="0"/>
        <cfvo type="num" val="60"/>
        <cfvo type="num" val="70"/>
        <cfvo type="num" val="80"/>
        <cfvo type="num" val="100"/>
      </iconSet>
    </cfRule>
  </conditionalFormatting>
  <conditionalFormatting sqref="AO38">
    <cfRule type="iconSet" priority="43">
      <iconSet iconSet="5Arrows">
        <cfvo type="percent" val="0"/>
        <cfvo type="num" val="60"/>
        <cfvo type="num" val="70"/>
        <cfvo type="num" val="80"/>
        <cfvo type="num" val="100"/>
      </iconSet>
    </cfRule>
  </conditionalFormatting>
  <conditionalFormatting sqref="AO41">
    <cfRule type="iconSet" priority="41">
      <iconSet iconSet="5Arrows">
        <cfvo type="percent" val="0"/>
        <cfvo type="num" val="60"/>
        <cfvo type="num" val="70"/>
        <cfvo type="num" val="80"/>
        <cfvo type="num" val="100"/>
      </iconSet>
    </cfRule>
  </conditionalFormatting>
  <conditionalFormatting sqref="AO49">
    <cfRule type="iconSet" priority="40">
      <iconSet iconSet="5Arrows">
        <cfvo type="percent" val="0"/>
        <cfvo type="num" val="60"/>
        <cfvo type="num" val="70"/>
        <cfvo type="num" val="80"/>
        <cfvo type="num" val="100"/>
      </iconSet>
    </cfRule>
  </conditionalFormatting>
  <conditionalFormatting sqref="AO50">
    <cfRule type="iconSet" priority="39">
      <iconSet iconSet="5Arrows">
        <cfvo type="percent" val="0"/>
        <cfvo type="num" val="60"/>
        <cfvo type="num" val="70"/>
        <cfvo type="num" val="80"/>
        <cfvo type="num" val="100"/>
      </iconSet>
    </cfRule>
  </conditionalFormatting>
  <conditionalFormatting sqref="AO52">
    <cfRule type="iconSet" priority="38">
      <iconSet iconSet="5Arrows">
        <cfvo type="percent" val="0"/>
        <cfvo type="num" val="60"/>
        <cfvo type="num" val="70"/>
        <cfvo type="num" val="80"/>
        <cfvo type="num" val="100"/>
      </iconSet>
    </cfRule>
  </conditionalFormatting>
  <conditionalFormatting sqref="AO9">
    <cfRule type="iconSet" priority="36">
      <iconSet iconSet="5Arrows">
        <cfvo type="percent" val="0"/>
        <cfvo type="num" val="60"/>
        <cfvo type="num" val="70"/>
        <cfvo type="num" val="80"/>
        <cfvo type="num" val="100"/>
      </iconSet>
    </cfRule>
  </conditionalFormatting>
  <conditionalFormatting sqref="AO53">
    <cfRule type="iconSet" priority="35">
      <iconSet iconSet="5Arrows">
        <cfvo type="percent" val="0"/>
        <cfvo type="num" val="60"/>
        <cfvo type="num" val="70"/>
        <cfvo type="num" val="80"/>
        <cfvo type="num" val="100"/>
      </iconSet>
    </cfRule>
  </conditionalFormatting>
  <conditionalFormatting sqref="AO39">
    <cfRule type="iconSet" priority="34">
      <iconSet iconSet="5Arrows">
        <cfvo type="percent" val="0"/>
        <cfvo type="num" val="60"/>
        <cfvo type="num" val="70"/>
        <cfvo type="num" val="80"/>
        <cfvo type="num" val="100"/>
      </iconSet>
    </cfRule>
  </conditionalFormatting>
  <conditionalFormatting sqref="AO66">
    <cfRule type="iconSet" priority="33">
      <iconSet iconSet="5Arrows">
        <cfvo type="percent" val="0"/>
        <cfvo type="num" val="60"/>
        <cfvo type="num" val="70"/>
        <cfvo type="num" val="80"/>
        <cfvo type="num" val="100"/>
      </iconSet>
    </cfRule>
  </conditionalFormatting>
  <conditionalFormatting sqref="AL105">
    <cfRule type="iconSet" priority="32">
      <iconSet iconSet="5Arrows">
        <cfvo type="percent" val="0"/>
        <cfvo type="num" val="60"/>
        <cfvo type="num" val="70"/>
        <cfvo type="num" val="80"/>
        <cfvo type="num" val="100"/>
      </iconSet>
    </cfRule>
  </conditionalFormatting>
  <conditionalFormatting sqref="AO54">
    <cfRule type="iconSet" priority="31">
      <iconSet iconSet="5Arrows">
        <cfvo type="percent" val="0"/>
        <cfvo type="num" val="60"/>
        <cfvo type="num" val="70"/>
        <cfvo type="num" val="80"/>
        <cfvo type="num" val="100"/>
      </iconSet>
    </cfRule>
  </conditionalFormatting>
  <conditionalFormatting sqref="AO55">
    <cfRule type="iconSet" priority="30">
      <iconSet iconSet="5Arrows">
        <cfvo type="percent" val="0"/>
        <cfvo type="num" val="60"/>
        <cfvo type="num" val="70"/>
        <cfvo type="num" val="80"/>
        <cfvo type="num" val="100"/>
      </iconSet>
    </cfRule>
  </conditionalFormatting>
  <conditionalFormatting sqref="AO57">
    <cfRule type="iconSet" priority="29">
      <iconSet iconSet="5Arrows">
        <cfvo type="percent" val="0"/>
        <cfvo type="num" val="60"/>
        <cfvo type="num" val="70"/>
        <cfvo type="num" val="80"/>
        <cfvo type="num" val="100"/>
      </iconSet>
    </cfRule>
  </conditionalFormatting>
  <conditionalFormatting sqref="AO58">
    <cfRule type="iconSet" priority="28">
      <iconSet iconSet="5Arrows">
        <cfvo type="percent" val="0"/>
        <cfvo type="num" val="60"/>
        <cfvo type="num" val="70"/>
        <cfvo type="num" val="80"/>
        <cfvo type="num" val="100"/>
      </iconSet>
    </cfRule>
  </conditionalFormatting>
  <conditionalFormatting sqref="AO59">
    <cfRule type="iconSet" priority="27">
      <iconSet iconSet="5Arrows">
        <cfvo type="percent" val="0"/>
        <cfvo type="num" val="60"/>
        <cfvo type="num" val="70"/>
        <cfvo type="num" val="80"/>
        <cfvo type="num" val="100"/>
      </iconSet>
    </cfRule>
  </conditionalFormatting>
  <conditionalFormatting sqref="AO60">
    <cfRule type="iconSet" priority="26">
      <iconSet iconSet="5Arrows">
        <cfvo type="percent" val="0"/>
        <cfvo type="num" val="60"/>
        <cfvo type="num" val="70"/>
        <cfvo type="num" val="80"/>
        <cfvo type="num" val="100"/>
      </iconSet>
    </cfRule>
  </conditionalFormatting>
  <conditionalFormatting sqref="AR127:AS135">
    <cfRule type="cellIs" dxfId="515" priority="8" stopIfTrue="1" operator="between">
      <formula>4</formula>
      <formula>5</formula>
    </cfRule>
    <cfRule type="cellIs" dxfId="514" priority="9" stopIfTrue="1" operator="between">
      <formula>2</formula>
      <formula>3.9</formula>
    </cfRule>
    <cfRule type="cellIs" dxfId="513" priority="10" stopIfTrue="1" operator="lessThanOrEqual">
      <formula>1.9</formula>
    </cfRule>
  </conditionalFormatting>
  <conditionalFormatting sqref="AQ127:AQ135">
    <cfRule type="containsText" dxfId="512" priority="5" operator="containsText" text="Inefectiva">
      <formula>NOT(ISERROR(SEARCH("Inefectiva",AQ127)))</formula>
    </cfRule>
    <cfRule type="containsText" dxfId="511" priority="6" operator="containsText" text="Incumplida">
      <formula>NOT(ISERROR(SEARCH("Incumplida",AQ127)))</formula>
    </cfRule>
    <cfRule type="containsText" dxfId="510" priority="7" operator="containsText" text="Abierta">
      <formula>NOT(ISERROR(SEARCH("Abierta",AQ127)))</formula>
    </cfRule>
  </conditionalFormatting>
  <conditionalFormatting sqref="AP127:AP135">
    <cfRule type="containsText" dxfId="509" priority="2" operator="containsText" text="Cumplida">
      <formula>NOT(ISERROR(SEARCH("Cumplida",AP127)))</formula>
    </cfRule>
    <cfRule type="containsText" dxfId="508" priority="3" operator="containsText" text="En ejecución">
      <formula>NOT(ISERROR(SEARCH("En ejecución",AP127)))</formula>
    </cfRule>
    <cfRule type="containsText" dxfId="507" priority="4" operator="containsText" text="En revisión por la OCI">
      <formula>NOT(ISERROR(SEARCH("En revisión por la OCI",AP127)))</formula>
    </cfRule>
  </conditionalFormatting>
  <conditionalFormatting sqref="AO127:AO135">
    <cfRule type="iconSet" priority="11">
      <iconSet iconSet="5Arrows">
        <cfvo type="percent" val="0"/>
        <cfvo type="num" val="60"/>
        <cfvo type="num" val="70"/>
        <cfvo type="num" val="80"/>
        <cfvo type="num" val="100"/>
      </iconSet>
    </cfRule>
  </conditionalFormatting>
  <conditionalFormatting sqref="AL127:AM135">
    <cfRule type="iconSet" priority="12">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35"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106:N127 S128:S135 N78:N101" xr:uid="{00000000-0002-0000-0000-000001000000}">
      <formula1>$A$349922:$A$349924</formula1>
    </dataValidation>
    <dataValidation type="whole" operator="greaterThanOrEqual" allowBlank="1" showInputMessage="1" showErrorMessage="1" sqref="R10:R77 AC32 AC24 AC107 AC59:AC60 AC9:AC15 AC70:AC72 AC127 AC92:AC93 AC109:AC111 AC50:AC51 AC27 AC65:AC66 AC42 AC35:AC36 AC78:AC79 AC114:AC116 AC119:AC121 AC123:AC125 AX26 AX29" xr:uid="{00000000-0002-0000-0000-000000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T128:T135 U9:U135" xr:uid="{C9326352-A42F-40C2-898B-460B5912C50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35" xr:uid="{00000000-0002-0000-0000-00000C000000}">
      <formula1>-9223372036854770000</formula1>
      <formula2>9223372036854770000</formula2>
    </dataValidation>
    <dataValidation type="list" allowBlank="1" showInputMessage="1" showErrorMessage="1" sqref="AR9:AS135" xr:uid="{00000000-0002-0000-0000-00000F000000}">
      <formula1>"1,3,5"</formula1>
    </dataValidation>
    <dataValidation type="list" allowBlank="1" showInputMessage="1" showErrorMessage="1" promptTitle="Estado y evaluación entidad" prompt="Solamente ingrese_x000a_En ejecución_x000a_Cumplida_x000a_Incumplida_x000a_En revisión por la OCI" sqref="AP9:AP135 AY20:AY31 AZ32:AZ33" xr:uid="{95E181E2-1D8D-4231-9337-22DC687D2ACF}">
      <formula1>$AU$2:$AU$6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Q9:AQ135" xr:uid="{DE1309FE-65EA-4292-8A57-C4A91F83E9C7}"/>
  </dataValidations>
  <pageMargins left="0.25" right="0.25" top="0.75" bottom="0.75" header="0.3" footer="0.3"/>
  <pageSetup scale="12"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171" operator="containsText" id="{300AB990-62C6-4822-96AB-DCBB3C0F218D}">
            <xm:f>NOT(ISERROR(SEARCH($AU$5,AP9)))</xm:f>
            <xm:f>$AU$5</xm:f>
            <x14:dxf>
              <font>
                <b/>
                <i val="0"/>
              </font>
              <fill>
                <patternFill>
                  <bgColor rgb="FFFF0000"/>
                </patternFill>
              </fill>
            </x14:dxf>
          </x14:cfRule>
          <xm:sqref>AP9 AP71:AP82 AP84:AP101 AP106:AP126 AZ32:AZ33 AY20:AY31</xm:sqref>
        </x14:conditionalFormatting>
        <x14:conditionalFormatting xmlns:xm="http://schemas.microsoft.com/office/excel/2006/main">
          <x14:cfRule type="containsText" priority="167" operator="containsText" id="{2521C652-BDED-4058-86CC-094AD35F60C5}">
            <xm:f>NOT(ISERROR(SEARCH($AU$5,AP10)))</xm:f>
            <xm:f>$AU$5</xm:f>
            <x14:dxf>
              <font>
                <b/>
                <i val="0"/>
              </font>
              <fill>
                <patternFill>
                  <bgColor rgb="FFFF0000"/>
                </patternFill>
              </fill>
            </x14:dxf>
          </x14:cfRule>
          <xm:sqref>AP10:AP16</xm:sqref>
        </x14:conditionalFormatting>
        <x14:conditionalFormatting xmlns:xm="http://schemas.microsoft.com/office/excel/2006/main">
          <x14:cfRule type="containsText" priority="163" operator="containsText" id="{500DF614-8050-4235-A96D-DC0DA6948F13}">
            <xm:f>NOT(ISERROR(SEARCH($AU$5,AP17)))</xm:f>
            <xm:f>$AU$5</xm:f>
            <x14:dxf>
              <font>
                <b/>
                <i val="0"/>
              </font>
              <fill>
                <patternFill>
                  <bgColor rgb="FFFF0000"/>
                </patternFill>
              </fill>
            </x14:dxf>
          </x14:cfRule>
          <xm:sqref>AP17:AP32</xm:sqref>
        </x14:conditionalFormatting>
        <x14:conditionalFormatting xmlns:xm="http://schemas.microsoft.com/office/excel/2006/main">
          <x14:cfRule type="containsText" priority="159" operator="containsText" id="{9628EECB-E51F-4F35-8709-9CC1B9C464A9}">
            <xm:f>NOT(ISERROR(SEARCH($AU$5,AP33)))</xm:f>
            <xm:f>$AU$5</xm:f>
            <x14:dxf>
              <font>
                <b/>
                <i val="0"/>
              </font>
              <fill>
                <patternFill>
                  <bgColor rgb="FFFF0000"/>
                </patternFill>
              </fill>
            </x14:dxf>
          </x14:cfRule>
          <xm:sqref>AP33:AP70</xm:sqref>
        </x14:conditionalFormatting>
        <x14:conditionalFormatting xmlns:xm="http://schemas.microsoft.com/office/excel/2006/main">
          <x14:cfRule type="containsText" priority="75" operator="containsText" id="{A5E95A14-8C1A-42BD-A398-0780DBF269C3}">
            <xm:f>NOT(ISERROR(SEARCH($AU$5,AP83)))</xm:f>
            <xm:f>$AU$5</xm:f>
            <x14:dxf>
              <font>
                <b/>
                <i val="0"/>
              </font>
              <fill>
                <patternFill>
                  <bgColor rgb="FFFF0000"/>
                </patternFill>
              </fill>
            </x14:dxf>
          </x14:cfRule>
          <xm:sqref>AP83</xm:sqref>
        </x14:conditionalFormatting>
        <x14:conditionalFormatting xmlns:xm="http://schemas.microsoft.com/office/excel/2006/main">
          <x14:cfRule type="containsText" priority="71" operator="containsText" id="{84E1C231-4C11-45C2-8374-7C6E05973CBF}">
            <xm:f>NOT(ISERROR(SEARCH($AU$5,AP102)))</xm:f>
            <xm:f>$AU$5</xm:f>
            <x14:dxf>
              <font>
                <b/>
                <i val="0"/>
              </font>
              <fill>
                <patternFill>
                  <bgColor rgb="FFFF0000"/>
                </patternFill>
              </fill>
            </x14:dxf>
          </x14:cfRule>
          <xm:sqref>AP102:AP105</xm:sqref>
        </x14:conditionalFormatting>
        <x14:conditionalFormatting xmlns:xm="http://schemas.microsoft.com/office/excel/2006/main">
          <x14:cfRule type="containsText" priority="1" operator="containsText" id="{7D40F36A-E923-49DB-B7D6-96690F2B830F}">
            <xm:f>NOT(ISERROR(SEARCH($AU$5,AP127)))</xm:f>
            <xm:f>$AU$5</xm:f>
            <x14:dxf>
              <font>
                <b/>
                <i val="0"/>
              </font>
              <fill>
                <patternFill>
                  <bgColor rgb="FFFF0000"/>
                </patternFill>
              </fill>
            </x14:dxf>
          </x14:cfRule>
          <xm:sqref>AP127:AP135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sheetPr>
    <pageSetUpPr fitToPage="1"/>
  </sheetPr>
  <dimension ref="A1:N351"/>
  <sheetViews>
    <sheetView zoomScale="80" zoomScaleNormal="80" workbookViewId="0"/>
  </sheetViews>
  <sheetFormatPr baseColWidth="10" defaultRowHeight="15"/>
  <cols>
    <col min="1" max="1" width="33.28515625" bestFit="1" customWidth="1"/>
    <col min="2" max="2" width="18.5703125" bestFit="1" customWidth="1"/>
    <col min="3" max="3" width="36.28515625" bestFit="1" customWidth="1"/>
    <col min="4" max="4" width="19.7109375" style="54" customWidth="1"/>
    <col min="5" max="5" width="14.140625" style="54" customWidth="1"/>
    <col min="6" max="6" width="18.7109375" customWidth="1"/>
    <col min="7" max="7" width="5.28515625" bestFit="1" customWidth="1"/>
    <col min="8" max="8" width="13.5703125" customWidth="1"/>
    <col min="9" max="9" width="255.7109375" bestFit="1" customWidth="1"/>
    <col min="10" max="10" width="5.28515625" bestFit="1" customWidth="1"/>
    <col min="11" max="11" width="8.42578125" customWidth="1"/>
    <col min="13" max="13" width="60.5703125" customWidth="1"/>
    <col min="14" max="14" width="45.28515625" customWidth="1"/>
  </cols>
  <sheetData>
    <row r="1" spans="1:14" s="54" customFormat="1"/>
    <row r="2" spans="1:14" s="54" customFormat="1">
      <c r="A2" s="55" t="s">
        <v>145</v>
      </c>
      <c r="B2" s="54" t="s">
        <v>520</v>
      </c>
    </row>
    <row r="3" spans="1:14" s="54" customFormat="1" ht="21">
      <c r="A3" s="90" t="s">
        <v>1008</v>
      </c>
    </row>
    <row r="4" spans="1:14" s="54" customFormat="1">
      <c r="A4" s="55" t="s">
        <v>103</v>
      </c>
      <c r="B4" t="s">
        <v>525</v>
      </c>
      <c r="C4" s="55"/>
      <c r="D4" s="140" t="s">
        <v>990</v>
      </c>
      <c r="E4" s="140" t="s">
        <v>783</v>
      </c>
      <c r="F4" s="140" t="s">
        <v>526</v>
      </c>
      <c r="G4" s="55"/>
      <c r="H4" s="55"/>
      <c r="I4" s="55"/>
      <c r="J4" s="55"/>
      <c r="K4" s="55"/>
      <c r="L4" s="55"/>
      <c r="M4" s="55"/>
      <c r="N4" s="55"/>
    </row>
    <row r="5" spans="1:14" s="54" customFormat="1">
      <c r="A5" s="45" t="s">
        <v>185</v>
      </c>
      <c r="B5" s="2">
        <v>65</v>
      </c>
      <c r="D5" s="72" t="str">
        <f>+A5</f>
        <v>Cumplida</v>
      </c>
      <c r="E5" s="114">
        <f>+B5</f>
        <v>65</v>
      </c>
      <c r="F5" s="115">
        <f>+E5/E8</f>
        <v>0.5752212389380531</v>
      </c>
    </row>
    <row r="6" spans="1:14" s="54" customFormat="1">
      <c r="A6" s="45" t="s">
        <v>159</v>
      </c>
      <c r="B6" s="2">
        <v>44</v>
      </c>
      <c r="D6" s="72" t="str">
        <f>+A6</f>
        <v>En ejecución</v>
      </c>
      <c r="E6" s="114">
        <f>+GETPIVOTDATA("COD_FILA",$A$4,"(76) ESTADO Y EVALUACIÓN ENTIDAD","En ejecución")</f>
        <v>44</v>
      </c>
      <c r="F6" s="115">
        <f>+E6/E8</f>
        <v>0.38938053097345132</v>
      </c>
    </row>
    <row r="7" spans="1:14" s="54" customFormat="1">
      <c r="A7" s="45" t="s">
        <v>149</v>
      </c>
      <c r="B7" s="2">
        <v>4</v>
      </c>
      <c r="D7" s="72" t="s">
        <v>991</v>
      </c>
      <c r="E7" s="114">
        <v>4</v>
      </c>
      <c r="F7" s="115">
        <f>+E7/E8</f>
        <v>3.5398230088495575E-2</v>
      </c>
    </row>
    <row r="8" spans="1:14" s="54" customFormat="1">
      <c r="A8" s="45" t="s">
        <v>104</v>
      </c>
      <c r="B8" s="2">
        <v>113</v>
      </c>
      <c r="D8" s="87" t="s">
        <v>992</v>
      </c>
      <c r="E8" s="86">
        <f>SUM(E5:E7)</f>
        <v>113</v>
      </c>
      <c r="F8" s="116">
        <f>SUM(F5:F7)</f>
        <v>1</v>
      </c>
    </row>
    <row r="9" spans="1:14" s="54" customFormat="1">
      <c r="D9" s="72" t="s">
        <v>989</v>
      </c>
      <c r="E9" s="114">
        <v>14</v>
      </c>
      <c r="F9" s="115"/>
    </row>
    <row r="10" spans="1:14" s="54" customFormat="1">
      <c r="D10" s="87" t="s">
        <v>853</v>
      </c>
      <c r="E10" s="86">
        <f>+E9+E8</f>
        <v>127</v>
      </c>
      <c r="F10" s="116"/>
    </row>
    <row r="11" spans="1:14" s="54" customFormat="1"/>
    <row r="12" spans="1:14" s="54" customFormat="1">
      <c r="E12" s="88"/>
    </row>
    <row r="13" spans="1:14" s="54" customFormat="1"/>
    <row r="14" spans="1:14" s="54" customFormat="1"/>
    <row r="15" spans="1:14" s="54" customFormat="1">
      <c r="A15" s="55" t="s">
        <v>145</v>
      </c>
      <c r="B15" s="54" t="s">
        <v>520</v>
      </c>
    </row>
    <row r="16" spans="1:14" s="54" customFormat="1">
      <c r="A16" s="55" t="s">
        <v>144</v>
      </c>
      <c r="B16" s="54" t="s">
        <v>149</v>
      </c>
    </row>
    <row r="17" spans="1:12" ht="21">
      <c r="A17" s="90" t="s">
        <v>979</v>
      </c>
      <c r="B17" s="54"/>
      <c r="F17" s="54"/>
      <c r="G17" s="54"/>
      <c r="H17" s="54"/>
      <c r="I17" s="54"/>
    </row>
    <row r="18" spans="1:12">
      <c r="D18"/>
      <c r="E18"/>
      <c r="K18" s="55"/>
      <c r="L18" s="55"/>
    </row>
    <row r="19" spans="1:12">
      <c r="A19" s="55" t="s">
        <v>124</v>
      </c>
      <c r="B19" s="55" t="s">
        <v>125</v>
      </c>
      <c r="C19" s="55" t="s">
        <v>128</v>
      </c>
      <c r="D19" s="55" t="s">
        <v>143</v>
      </c>
      <c r="E19"/>
    </row>
    <row r="20" spans="1:12">
      <c r="A20" s="54" t="s">
        <v>411</v>
      </c>
      <c r="B20" s="54" t="s">
        <v>410</v>
      </c>
      <c r="C20" s="54" t="s">
        <v>414</v>
      </c>
      <c r="D20" s="54">
        <v>75</v>
      </c>
      <c r="E20"/>
    </row>
    <row r="21" spans="1:12">
      <c r="A21" s="54" t="s">
        <v>354</v>
      </c>
      <c r="B21" s="54" t="s">
        <v>353</v>
      </c>
      <c r="C21" s="54" t="s">
        <v>351</v>
      </c>
      <c r="D21" s="54">
        <v>50</v>
      </c>
      <c r="E21"/>
    </row>
    <row r="22" spans="1:12">
      <c r="A22" s="54" t="s">
        <v>345</v>
      </c>
      <c r="B22" s="54" t="s">
        <v>350</v>
      </c>
      <c r="C22" s="54" t="s">
        <v>348</v>
      </c>
      <c r="D22" s="54">
        <v>50</v>
      </c>
      <c r="E22"/>
      <c r="K22" s="85"/>
    </row>
    <row r="23" spans="1:12">
      <c r="A23" s="54" t="s">
        <v>166</v>
      </c>
      <c r="B23" s="54" t="s">
        <v>182</v>
      </c>
      <c r="C23" s="54" t="s">
        <v>180</v>
      </c>
      <c r="D23" s="54">
        <v>86</v>
      </c>
      <c r="E23"/>
      <c r="L23" s="84"/>
    </row>
    <row r="24" spans="1:12" s="54" customFormat="1">
      <c r="A24" s="54" t="s">
        <v>104</v>
      </c>
      <c r="B24"/>
      <c r="C24"/>
      <c r="D24"/>
      <c r="E24"/>
      <c r="F24"/>
      <c r="G24"/>
      <c r="H24"/>
      <c r="I24"/>
      <c r="J24"/>
      <c r="L24" s="84"/>
    </row>
    <row r="25" spans="1:12" s="54" customFormat="1">
      <c r="A25"/>
      <c r="B25"/>
      <c r="C25"/>
      <c r="D25"/>
      <c r="E25"/>
      <c r="F25"/>
      <c r="G25"/>
      <c r="H25"/>
      <c r="I25"/>
      <c r="J25"/>
      <c r="L25" s="84"/>
    </row>
    <row r="26" spans="1:12" s="54" customFormat="1">
      <c r="A26"/>
      <c r="B26"/>
      <c r="C26"/>
      <c r="D26"/>
      <c r="E26"/>
      <c r="F26"/>
      <c r="G26"/>
      <c r="H26"/>
      <c r="I26"/>
      <c r="J26"/>
      <c r="L26" s="84"/>
    </row>
    <row r="27" spans="1:12" s="54" customFormat="1" ht="30">
      <c r="A27" s="152" t="s">
        <v>995</v>
      </c>
      <c r="B27" s="152" t="s">
        <v>976</v>
      </c>
      <c r="C27" s="152" t="s">
        <v>969</v>
      </c>
      <c r="D27" s="152" t="s">
        <v>984</v>
      </c>
      <c r="E27"/>
      <c r="F27"/>
      <c r="G27"/>
      <c r="H27"/>
      <c r="I27"/>
      <c r="J27"/>
      <c r="L27" s="84"/>
    </row>
    <row r="28" spans="1:12" s="54" customFormat="1" ht="180">
      <c r="A28" s="117" t="s">
        <v>411</v>
      </c>
      <c r="B28" s="153" t="s">
        <v>996</v>
      </c>
      <c r="C28" s="153" t="s">
        <v>1000</v>
      </c>
      <c r="D28" s="136">
        <v>75</v>
      </c>
      <c r="E28"/>
      <c r="F28"/>
      <c r="G28"/>
      <c r="H28"/>
      <c r="I28"/>
      <c r="J28"/>
      <c r="L28" s="84"/>
    </row>
    <row r="29" spans="1:12" s="54" customFormat="1" ht="105">
      <c r="A29" s="117" t="s">
        <v>354</v>
      </c>
      <c r="B29" s="153" t="s">
        <v>997</v>
      </c>
      <c r="C29" s="153" t="s">
        <v>1001</v>
      </c>
      <c r="D29" s="136">
        <v>50</v>
      </c>
      <c r="E29"/>
      <c r="F29"/>
      <c r="G29"/>
      <c r="H29"/>
      <c r="I29"/>
      <c r="J29"/>
      <c r="L29" s="84"/>
    </row>
    <row r="30" spans="1:12" s="54" customFormat="1" ht="135">
      <c r="A30" s="117" t="s">
        <v>345</v>
      </c>
      <c r="B30" s="153" t="s">
        <v>998</v>
      </c>
      <c r="C30" s="153" t="s">
        <v>1002</v>
      </c>
      <c r="D30" s="136">
        <v>50</v>
      </c>
      <c r="E30"/>
      <c r="F30"/>
      <c r="G30"/>
      <c r="H30"/>
      <c r="I30"/>
      <c r="J30"/>
      <c r="L30" s="84"/>
    </row>
    <row r="31" spans="1:12" s="54" customFormat="1" ht="78" customHeight="1">
      <c r="A31" s="117" t="s">
        <v>166</v>
      </c>
      <c r="B31" s="153" t="s">
        <v>999</v>
      </c>
      <c r="C31" s="153" t="s">
        <v>1003</v>
      </c>
      <c r="D31" s="136">
        <v>86</v>
      </c>
      <c r="E31"/>
      <c r="F31"/>
      <c r="G31"/>
      <c r="H31"/>
      <c r="I31"/>
      <c r="J31"/>
      <c r="L31" s="84"/>
    </row>
    <row r="32" spans="1:12" s="54" customFormat="1">
      <c r="A32"/>
      <c r="B32"/>
      <c r="C32"/>
      <c r="D32"/>
      <c r="E32"/>
      <c r="F32"/>
      <c r="G32"/>
      <c r="H32"/>
      <c r="I32"/>
      <c r="J32"/>
      <c r="L32" s="84"/>
    </row>
    <row r="33" spans="1:12" s="54" customFormat="1">
      <c r="A33" t="s">
        <v>980</v>
      </c>
      <c r="B33" t="s">
        <v>115</v>
      </c>
      <c r="C33" s="54" t="s">
        <v>1004</v>
      </c>
      <c r="D33" s="54" t="s">
        <v>969</v>
      </c>
      <c r="E33" s="54" t="s">
        <v>34</v>
      </c>
      <c r="F33" s="54" t="s">
        <v>984</v>
      </c>
      <c r="H33"/>
      <c r="I33"/>
      <c r="J33"/>
      <c r="L33" s="84"/>
    </row>
    <row r="34" spans="1:12" s="54" customFormat="1">
      <c r="A34">
        <v>54</v>
      </c>
      <c r="B34" t="s">
        <v>537</v>
      </c>
      <c r="C34" s="54">
        <v>1</v>
      </c>
      <c r="D34" s="54" t="s">
        <v>584</v>
      </c>
      <c r="E34" s="54" t="s">
        <v>1005</v>
      </c>
      <c r="F34" s="54">
        <v>100</v>
      </c>
      <c r="H34"/>
      <c r="I34"/>
      <c r="J34"/>
      <c r="L34" s="84"/>
    </row>
    <row r="35" spans="1:12" s="54" customFormat="1">
      <c r="A35">
        <v>54</v>
      </c>
      <c r="B35" t="s">
        <v>537</v>
      </c>
      <c r="C35" s="54">
        <v>2</v>
      </c>
      <c r="D35" s="54" t="s">
        <v>588</v>
      </c>
      <c r="E35" s="54" t="s">
        <v>1005</v>
      </c>
      <c r="F35" s="54">
        <v>100</v>
      </c>
      <c r="H35"/>
      <c r="I35"/>
      <c r="J35"/>
      <c r="L35" s="84"/>
    </row>
    <row r="36" spans="1:12" s="54" customFormat="1">
      <c r="A36">
        <v>54</v>
      </c>
      <c r="B36" t="s">
        <v>527</v>
      </c>
      <c r="C36" s="54">
        <v>5</v>
      </c>
      <c r="D36" s="54" t="s">
        <v>671</v>
      </c>
      <c r="E36" s="54" t="s">
        <v>1006</v>
      </c>
      <c r="F36" s="54">
        <v>100</v>
      </c>
      <c r="H36"/>
      <c r="I36"/>
      <c r="J36"/>
      <c r="L36" s="84"/>
    </row>
    <row r="37" spans="1:12" s="54" customFormat="1">
      <c r="A37"/>
      <c r="L37" s="84"/>
    </row>
    <row r="38" spans="1:12" s="54" customFormat="1">
      <c r="A38"/>
      <c r="B38"/>
      <c r="L38" s="84"/>
    </row>
    <row r="39" spans="1:12" s="54" customFormat="1">
      <c r="A39"/>
      <c r="B39"/>
      <c r="L39" s="84"/>
    </row>
    <row r="40" spans="1:12" s="54" customFormat="1">
      <c r="A40"/>
      <c r="B40"/>
      <c r="L40" s="84"/>
    </row>
    <row r="41" spans="1:12" s="54" customFormat="1">
      <c r="A41"/>
      <c r="B41"/>
      <c r="L41" s="84"/>
    </row>
    <row r="42" spans="1:12" s="54" customFormat="1">
      <c r="A42"/>
      <c r="B42"/>
      <c r="L42" s="84"/>
    </row>
    <row r="43" spans="1:12" s="54" customFormat="1">
      <c r="A43"/>
      <c r="B43"/>
      <c r="L43" s="84"/>
    </row>
    <row r="44" spans="1:12" s="54" customFormat="1">
      <c r="A44"/>
      <c r="B44"/>
      <c r="L44" s="84"/>
    </row>
    <row r="45" spans="1:12" s="54" customFormat="1">
      <c r="A45"/>
      <c r="B45"/>
      <c r="L45" s="84"/>
    </row>
    <row r="46" spans="1:12" s="54" customFormat="1">
      <c r="A46"/>
      <c r="B46"/>
      <c r="L46" s="84"/>
    </row>
    <row r="47" spans="1:12" s="54" customFormat="1">
      <c r="A47"/>
      <c r="B47"/>
      <c r="L47" s="84"/>
    </row>
    <row r="48" spans="1:12" s="54" customFormat="1">
      <c r="A48"/>
      <c r="B48"/>
      <c r="L48" s="84"/>
    </row>
    <row r="49" spans="1:14" s="54" customFormat="1">
      <c r="A49"/>
      <c r="B49"/>
      <c r="J49" s="55"/>
      <c r="K49" s="55"/>
      <c r="L49" s="91"/>
      <c r="M49" s="55"/>
      <c r="N49" s="55"/>
    </row>
    <row r="50" spans="1:14" s="54" customFormat="1">
      <c r="A50"/>
      <c r="B50"/>
      <c r="L50" s="84"/>
    </row>
    <row r="51" spans="1:14" s="54" customFormat="1">
      <c r="A51"/>
      <c r="B51"/>
      <c r="L51" s="84"/>
    </row>
    <row r="52" spans="1:14" s="54" customFormat="1">
      <c r="A52"/>
      <c r="B52"/>
      <c r="L52" s="84"/>
    </row>
    <row r="53" spans="1:14" s="54" customFormat="1">
      <c r="A53"/>
      <c r="B53"/>
      <c r="L53" s="84"/>
    </row>
    <row r="54" spans="1:14" s="54" customFormat="1">
      <c r="A54"/>
      <c r="B54"/>
      <c r="L54" s="84"/>
    </row>
    <row r="55" spans="1:14" s="54" customFormat="1">
      <c r="A55"/>
      <c r="B55"/>
      <c r="L55" s="84"/>
    </row>
    <row r="56" spans="1:14" s="54" customFormat="1">
      <c r="A56"/>
      <c r="B56"/>
      <c r="L56" s="84"/>
    </row>
    <row r="57" spans="1:14" s="54" customFormat="1">
      <c r="A57"/>
      <c r="B57"/>
      <c r="L57" s="84"/>
    </row>
    <row r="58" spans="1:14" s="54" customFormat="1">
      <c r="A58"/>
      <c r="B58"/>
      <c r="L58" s="84"/>
    </row>
    <row r="59" spans="1:14" s="54" customFormat="1">
      <c r="A59"/>
      <c r="B59"/>
      <c r="L59" s="84"/>
    </row>
    <row r="60" spans="1:14" s="54" customFormat="1">
      <c r="A60"/>
      <c r="B60"/>
      <c r="L60" s="84"/>
    </row>
    <row r="61" spans="1:14" s="54" customFormat="1">
      <c r="A61"/>
      <c r="B61"/>
      <c r="L61" s="84"/>
    </row>
    <row r="62" spans="1:14" s="54" customFormat="1">
      <c r="L62" s="84"/>
    </row>
    <row r="63" spans="1:14" s="54" customFormat="1">
      <c r="L63" s="84"/>
    </row>
    <row r="64" spans="1:14" s="54" customFormat="1">
      <c r="L64" s="84"/>
    </row>
    <row r="65" spans="1:12" s="54" customFormat="1">
      <c r="L65" s="84"/>
    </row>
    <row r="66" spans="1:12" s="54" customFormat="1">
      <c r="L66" s="84"/>
    </row>
    <row r="67" spans="1:12" s="54" customFormat="1">
      <c r="L67" s="84"/>
    </row>
    <row r="68" spans="1:12" s="54" customFormat="1">
      <c r="L68" s="84"/>
    </row>
    <row r="69" spans="1:12" s="54" customFormat="1">
      <c r="L69" s="84"/>
    </row>
    <row r="70" spans="1:12" s="54" customFormat="1" ht="21">
      <c r="A70" s="90" t="s">
        <v>859</v>
      </c>
      <c r="L70" s="84"/>
    </row>
    <row r="71" spans="1:12" s="54" customFormat="1">
      <c r="A71" s="55" t="s">
        <v>145</v>
      </c>
      <c r="B71" s="54" t="s">
        <v>149</v>
      </c>
      <c r="L71" s="84"/>
    </row>
    <row r="72" spans="1:12" s="54" customFormat="1">
      <c r="L72" s="84"/>
    </row>
    <row r="73" spans="1:12" s="54" customFormat="1">
      <c r="A73" s="55" t="s">
        <v>103</v>
      </c>
      <c r="B73" t="s">
        <v>525</v>
      </c>
      <c r="C73" s="55"/>
      <c r="D73" s="55"/>
      <c r="E73" s="55"/>
      <c r="F73" s="55"/>
      <c r="G73" s="55"/>
      <c r="H73" s="55"/>
      <c r="I73" s="55"/>
      <c r="J73" s="55"/>
      <c r="K73" s="55"/>
      <c r="L73" s="91"/>
    </row>
    <row r="74" spans="1:12" s="54" customFormat="1">
      <c r="A74" s="45" t="s">
        <v>446</v>
      </c>
      <c r="B74" s="2"/>
      <c r="L74" s="84"/>
    </row>
    <row r="75" spans="1:12" s="54" customFormat="1">
      <c r="A75" s="46" t="s">
        <v>451</v>
      </c>
      <c r="B75" s="2">
        <v>1</v>
      </c>
      <c r="L75" s="84"/>
    </row>
    <row r="76" spans="1:12" s="54" customFormat="1">
      <c r="A76" s="45" t="s">
        <v>726</v>
      </c>
      <c r="B76" s="2"/>
      <c r="L76" s="84"/>
    </row>
    <row r="77" spans="1:12" s="54" customFormat="1">
      <c r="A77" s="46" t="s">
        <v>508</v>
      </c>
      <c r="B77" s="2">
        <v>1</v>
      </c>
      <c r="L77" s="84"/>
    </row>
    <row r="78" spans="1:12" s="54" customFormat="1">
      <c r="A78" s="46" t="s">
        <v>501</v>
      </c>
      <c r="B78" s="2">
        <v>1</v>
      </c>
      <c r="L78" s="84"/>
    </row>
    <row r="79" spans="1:12" s="54" customFormat="1">
      <c r="A79" s="46" t="s">
        <v>495</v>
      </c>
      <c r="B79" s="2">
        <v>1</v>
      </c>
      <c r="L79" s="84"/>
    </row>
    <row r="80" spans="1:12" s="54" customFormat="1">
      <c r="A80" s="45" t="s">
        <v>736</v>
      </c>
      <c r="B80" s="2"/>
      <c r="L80" s="84"/>
    </row>
    <row r="81" spans="1:12" s="54" customFormat="1">
      <c r="A81" s="46" t="s">
        <v>407</v>
      </c>
      <c r="B81" s="2">
        <v>1</v>
      </c>
      <c r="L81" s="84"/>
    </row>
    <row r="82" spans="1:12" s="54" customFormat="1">
      <c r="A82" s="46" t="s">
        <v>315</v>
      </c>
      <c r="B82" s="2">
        <v>1</v>
      </c>
      <c r="L82" s="84"/>
    </row>
    <row r="83" spans="1:12" s="54" customFormat="1">
      <c r="A83" s="46" t="s">
        <v>312</v>
      </c>
      <c r="B83" s="2">
        <v>1</v>
      </c>
      <c r="L83" s="84"/>
    </row>
    <row r="84" spans="1:12" s="54" customFormat="1">
      <c r="A84" s="46" t="s">
        <v>191</v>
      </c>
      <c r="B84" s="2">
        <v>1</v>
      </c>
      <c r="L84" s="84"/>
    </row>
    <row r="85" spans="1:12" s="54" customFormat="1">
      <c r="A85" s="45" t="s">
        <v>731</v>
      </c>
      <c r="B85" s="2"/>
      <c r="L85" s="84"/>
    </row>
    <row r="86" spans="1:12" s="54" customFormat="1">
      <c r="A86" s="46" t="s">
        <v>288</v>
      </c>
      <c r="B86" s="2">
        <v>1</v>
      </c>
      <c r="L86" s="84"/>
    </row>
    <row r="87" spans="1:12" s="54" customFormat="1">
      <c r="A87" s="45" t="s">
        <v>737</v>
      </c>
      <c r="B87" s="2"/>
      <c r="L87" s="84"/>
    </row>
    <row r="88" spans="1:12" s="54" customFormat="1">
      <c r="A88" s="46" t="s">
        <v>483</v>
      </c>
      <c r="B88" s="2">
        <v>1</v>
      </c>
      <c r="L88" s="84"/>
    </row>
    <row r="89" spans="1:12" s="54" customFormat="1">
      <c r="A89" s="46" t="s">
        <v>155</v>
      </c>
      <c r="B89" s="2">
        <v>1</v>
      </c>
      <c r="L89" s="84"/>
    </row>
    <row r="90" spans="1:12" s="54" customFormat="1">
      <c r="A90" s="46" t="s">
        <v>321</v>
      </c>
      <c r="B90" s="2">
        <v>1</v>
      </c>
      <c r="L90" s="84"/>
    </row>
    <row r="91" spans="1:12" s="54" customFormat="1">
      <c r="A91" s="46" t="s">
        <v>294</v>
      </c>
      <c r="B91" s="2">
        <v>1</v>
      </c>
      <c r="L91" s="84"/>
    </row>
    <row r="92" spans="1:12" s="54" customFormat="1">
      <c r="A92" s="46" t="s">
        <v>283</v>
      </c>
      <c r="B92" s="2">
        <v>1</v>
      </c>
      <c r="L92" s="84"/>
    </row>
    <row r="93" spans="1:12" s="54" customFormat="1">
      <c r="A93" s="45" t="s">
        <v>104</v>
      </c>
      <c r="B93" s="2">
        <v>14</v>
      </c>
      <c r="L93" s="84"/>
    </row>
    <row r="94" spans="1:12" s="54" customFormat="1">
      <c r="A94"/>
      <c r="B94"/>
      <c r="L94" s="84"/>
    </row>
    <row r="95" spans="1:12" s="54" customFormat="1">
      <c r="L95" s="84"/>
    </row>
    <row r="96" spans="1:12" s="54" customFormat="1" ht="21">
      <c r="A96" s="90" t="s">
        <v>830</v>
      </c>
      <c r="L96" s="84"/>
    </row>
    <row r="97" spans="1:12" s="54" customFormat="1">
      <c r="A97" s="55" t="s">
        <v>133</v>
      </c>
      <c r="B97" s="54" t="s">
        <v>854</v>
      </c>
      <c r="L97" s="84"/>
    </row>
    <row r="98" spans="1:12">
      <c r="A98" s="55" t="s">
        <v>145</v>
      </c>
      <c r="B98" s="54" t="s">
        <v>520</v>
      </c>
    </row>
    <row r="99" spans="1:12">
      <c r="B99" s="54"/>
    </row>
    <row r="100" spans="1:12">
      <c r="A100" s="55" t="s">
        <v>103</v>
      </c>
      <c r="B100" t="s">
        <v>525</v>
      </c>
      <c r="C100" s="55"/>
      <c r="D100" s="55"/>
      <c r="E100" s="55"/>
      <c r="F100" s="55"/>
      <c r="G100" s="55"/>
      <c r="H100" s="55"/>
      <c r="I100" s="55"/>
    </row>
    <row r="101" spans="1:12">
      <c r="A101" s="45" t="s">
        <v>768</v>
      </c>
      <c r="B101" s="2">
        <v>1</v>
      </c>
      <c r="C101" s="75">
        <f>+GETPIVOTDATA("COD_FILA",$A$100,"PROCESO ","Control y Mejora")/GETPIVOTDATA("COD_FILA",$A$100)</f>
        <v>8.8495575221238937E-3</v>
      </c>
      <c r="D101" s="75"/>
      <c r="E101" s="75"/>
    </row>
    <row r="102" spans="1:12">
      <c r="A102" s="45" t="s">
        <v>766</v>
      </c>
      <c r="B102" s="2">
        <v>9</v>
      </c>
      <c r="C102" s="75">
        <f>+GETPIVOTDATA("COD_FILA",$A$100,"PROCESO ","Direccionamiento Estratégico")/GETPIVOTDATA("COD_FILA",$A$100)</f>
        <v>7.9646017699115043E-2</v>
      </c>
      <c r="D102" s="75"/>
      <c r="E102" s="75"/>
    </row>
    <row r="103" spans="1:12">
      <c r="A103" s="45" t="s">
        <v>763</v>
      </c>
      <c r="B103" s="2">
        <v>41</v>
      </c>
      <c r="C103" s="75">
        <f>+GETPIVOTDATA("COD_FILA",$A$100,"PROCESO ","Evaluación, Control y Seguimiento")/GETPIVOTDATA("COD_FILA",$A$100)</f>
        <v>0.36283185840707965</v>
      </c>
      <c r="D103" s="75"/>
      <c r="E103" s="75"/>
    </row>
    <row r="104" spans="1:12">
      <c r="A104" s="45" t="s">
        <v>767</v>
      </c>
      <c r="B104" s="2">
        <v>15</v>
      </c>
      <c r="C104" s="75">
        <f>+GETPIVOTDATA("COD_FILA",$A$100,"PROCESO ","Gestión Ambiental y Rural")/GETPIVOTDATA("COD_FILA",$A$100)</f>
        <v>0.13274336283185842</v>
      </c>
      <c r="D104" s="75"/>
      <c r="E104" s="75"/>
    </row>
    <row r="105" spans="1:12">
      <c r="A105" s="45" t="s">
        <v>764</v>
      </c>
      <c r="B105" s="2">
        <v>33</v>
      </c>
      <c r="C105" s="75">
        <f>+GETPIVOTDATA("COD_FILA",$A$100,"PROCESO ","Gestión de los Rescuros Físicos")/GETPIVOTDATA("COD_FILA",$A$100)</f>
        <v>0.29203539823008851</v>
      </c>
      <c r="D105" s="75"/>
      <c r="E105" s="75"/>
    </row>
    <row r="106" spans="1:12">
      <c r="A106" s="45" t="s">
        <v>114</v>
      </c>
      <c r="B106" s="2">
        <v>8</v>
      </c>
      <c r="C106" s="75">
        <f>+GETPIVOTDATA("COD_FILA",$A$100,"PROCESO ","Planeación Ambiental")/GETPIVOTDATA("COD_FILA",$A$100)</f>
        <v>7.0796460176991149E-2</v>
      </c>
      <c r="D106" s="75"/>
      <c r="E106" s="75"/>
    </row>
    <row r="107" spans="1:12">
      <c r="A107" s="45" t="s">
        <v>1007</v>
      </c>
      <c r="B107" s="2">
        <v>4</v>
      </c>
      <c r="C107" s="75">
        <f>+C101+C102+C103+C104+C105+C106</f>
        <v>0.94690265486725667</v>
      </c>
    </row>
    <row r="108" spans="1:12">
      <c r="A108" s="45" t="s">
        <v>192</v>
      </c>
      <c r="B108" s="2">
        <v>2</v>
      </c>
    </row>
    <row r="109" spans="1:12" s="54" customFormat="1">
      <c r="A109" s="45" t="s">
        <v>104</v>
      </c>
      <c r="B109" s="2">
        <v>113</v>
      </c>
    </row>
    <row r="110" spans="1:12" ht="21">
      <c r="A110" s="90" t="s">
        <v>860</v>
      </c>
    </row>
    <row r="111" spans="1:12">
      <c r="A111" s="55" t="s">
        <v>133</v>
      </c>
      <c r="B111" s="54" t="s">
        <v>784</v>
      </c>
    </row>
    <row r="112" spans="1:12">
      <c r="B112" s="54"/>
    </row>
    <row r="113" spans="1:9">
      <c r="A113" s="55" t="s">
        <v>525</v>
      </c>
      <c r="B113" s="55" t="s">
        <v>144</v>
      </c>
      <c r="D113"/>
      <c r="E113"/>
      <c r="F113" s="55"/>
      <c r="G113" s="55"/>
      <c r="H113" s="55"/>
      <c r="I113" s="55"/>
    </row>
    <row r="114" spans="1:9">
      <c r="A114" s="55" t="s">
        <v>34</v>
      </c>
      <c r="B114" s="54" t="s">
        <v>185</v>
      </c>
      <c r="C114" s="54" t="s">
        <v>149</v>
      </c>
      <c r="D114" s="54" t="s">
        <v>104</v>
      </c>
      <c r="E114"/>
    </row>
    <row r="115" spans="1:9">
      <c r="A115" s="54" t="s">
        <v>334</v>
      </c>
      <c r="B115" s="2">
        <v>1</v>
      </c>
      <c r="C115" s="2"/>
      <c r="D115" s="2">
        <v>1</v>
      </c>
      <c r="E115"/>
    </row>
    <row r="116" spans="1:9">
      <c r="A116" s="54" t="s">
        <v>734</v>
      </c>
      <c r="B116" s="2">
        <v>2</v>
      </c>
      <c r="C116" s="2"/>
      <c r="D116" s="2">
        <v>2</v>
      </c>
      <c r="E116"/>
    </row>
    <row r="117" spans="1:9">
      <c r="A117" s="54" t="s">
        <v>725</v>
      </c>
      <c r="B117" s="2">
        <v>3</v>
      </c>
      <c r="C117" s="2"/>
      <c r="D117" s="2">
        <v>3</v>
      </c>
      <c r="E117"/>
    </row>
    <row r="118" spans="1:9">
      <c r="A118" s="54" t="s">
        <v>271</v>
      </c>
      <c r="B118" s="2">
        <v>2</v>
      </c>
      <c r="C118" s="2"/>
      <c r="D118" s="2">
        <v>2</v>
      </c>
      <c r="E118"/>
    </row>
    <row r="119" spans="1:9">
      <c r="A119" s="54" t="s">
        <v>244</v>
      </c>
      <c r="B119" s="2">
        <v>4</v>
      </c>
      <c r="C119" s="2"/>
      <c r="D119" s="2">
        <v>4</v>
      </c>
      <c r="E119"/>
    </row>
    <row r="120" spans="1:9">
      <c r="A120" s="54" t="s">
        <v>355</v>
      </c>
      <c r="B120" s="2">
        <v>1</v>
      </c>
      <c r="C120" s="2"/>
      <c r="D120" s="2">
        <v>1</v>
      </c>
      <c r="E120"/>
    </row>
    <row r="121" spans="1:9">
      <c r="A121" s="54" t="s">
        <v>726</v>
      </c>
      <c r="B121" s="2">
        <v>9</v>
      </c>
      <c r="C121" s="2"/>
      <c r="D121" s="2">
        <v>9</v>
      </c>
      <c r="E121"/>
    </row>
    <row r="122" spans="1:9">
      <c r="A122" s="54" t="s">
        <v>735</v>
      </c>
      <c r="B122" s="2">
        <v>15</v>
      </c>
      <c r="C122" s="2">
        <v>2</v>
      </c>
      <c r="D122" s="2">
        <v>17</v>
      </c>
      <c r="E122"/>
    </row>
    <row r="123" spans="1:9">
      <c r="A123" s="54" t="s">
        <v>724</v>
      </c>
      <c r="B123" s="2">
        <v>8</v>
      </c>
      <c r="C123" s="2">
        <v>1</v>
      </c>
      <c r="D123" s="2">
        <v>9</v>
      </c>
      <c r="E123"/>
    </row>
    <row r="124" spans="1:9">
      <c r="A124" s="54" t="s">
        <v>454</v>
      </c>
      <c r="B124" s="2">
        <v>1</v>
      </c>
      <c r="C124" s="2"/>
      <c r="D124" s="2">
        <v>1</v>
      </c>
      <c r="E124"/>
    </row>
    <row r="125" spans="1:9">
      <c r="A125" s="54" t="s">
        <v>728</v>
      </c>
      <c r="B125" s="2">
        <v>1</v>
      </c>
      <c r="C125" s="2"/>
      <c r="D125" s="2">
        <v>1</v>
      </c>
      <c r="E125"/>
    </row>
    <row r="126" spans="1:9">
      <c r="A126" s="54" t="s">
        <v>731</v>
      </c>
      <c r="B126" s="2">
        <v>2</v>
      </c>
      <c r="C126" s="2">
        <v>1</v>
      </c>
      <c r="D126" s="2">
        <v>3</v>
      </c>
      <c r="E126"/>
    </row>
    <row r="127" spans="1:9">
      <c r="A127" s="54" t="s">
        <v>729</v>
      </c>
      <c r="B127" s="2">
        <v>3</v>
      </c>
      <c r="C127" s="2"/>
      <c r="D127" s="2">
        <v>3</v>
      </c>
      <c r="E127"/>
    </row>
    <row r="128" spans="1:9">
      <c r="A128" s="54" t="s">
        <v>104</v>
      </c>
      <c r="B128" s="2">
        <v>52</v>
      </c>
      <c r="C128" s="2">
        <v>4</v>
      </c>
      <c r="D128" s="2">
        <v>56</v>
      </c>
      <c r="E128"/>
    </row>
    <row r="130" spans="1:12" s="54" customFormat="1">
      <c r="A130" s="45"/>
      <c r="B130" s="2"/>
    </row>
    <row r="131" spans="1:12" s="54" customFormat="1" ht="23.25">
      <c r="A131" s="92" t="s">
        <v>874</v>
      </c>
      <c r="B131"/>
    </row>
    <row r="132" spans="1:12">
      <c r="A132" s="55" t="s">
        <v>133</v>
      </c>
      <c r="B132" s="54" t="s">
        <v>784</v>
      </c>
    </row>
    <row r="133" spans="1:12">
      <c r="A133" s="55" t="s">
        <v>144</v>
      </c>
      <c r="B133" s="54" t="s">
        <v>149</v>
      </c>
    </row>
    <row r="134" spans="1:12">
      <c r="B134" s="54"/>
      <c r="H134" t="s">
        <v>868</v>
      </c>
    </row>
    <row r="135" spans="1:12">
      <c r="A135" s="55" t="s">
        <v>525</v>
      </c>
      <c r="D135"/>
      <c r="E135"/>
      <c r="J135" s="55"/>
      <c r="K135" s="55"/>
      <c r="L135" s="55"/>
    </row>
    <row r="136" spans="1:12">
      <c r="A136" s="102" t="s">
        <v>34</v>
      </c>
      <c r="B136" s="102" t="s">
        <v>121</v>
      </c>
      <c r="C136" s="102" t="s">
        <v>124</v>
      </c>
      <c r="D136" s="102" t="s">
        <v>127</v>
      </c>
      <c r="E136" s="102" t="s">
        <v>143</v>
      </c>
      <c r="F136" s="102" t="s">
        <v>128</v>
      </c>
      <c r="G136" t="s">
        <v>853</v>
      </c>
      <c r="H136" s="103" t="s">
        <v>868</v>
      </c>
    </row>
    <row r="137" spans="1:12" ht="150">
      <c r="A137" s="70" t="s">
        <v>735</v>
      </c>
      <c r="B137" s="118">
        <v>57</v>
      </c>
      <c r="C137" s="118" t="s">
        <v>354</v>
      </c>
      <c r="D137" s="122">
        <v>1</v>
      </c>
      <c r="E137" s="122">
        <v>50</v>
      </c>
      <c r="F137" s="123" t="s">
        <v>351</v>
      </c>
      <c r="G137" s="104">
        <v>1</v>
      </c>
      <c r="H137" s="223" t="s">
        <v>872</v>
      </c>
    </row>
    <row r="138" spans="1:12" ht="165">
      <c r="A138" s="70"/>
      <c r="B138" s="118"/>
      <c r="C138" s="118" t="s">
        <v>345</v>
      </c>
      <c r="D138" s="54">
        <v>1</v>
      </c>
      <c r="E138" s="54">
        <v>50</v>
      </c>
      <c r="F138" s="123" t="s">
        <v>348</v>
      </c>
      <c r="G138" s="104">
        <v>1</v>
      </c>
      <c r="H138" s="223"/>
    </row>
    <row r="139" spans="1:12" ht="285">
      <c r="A139" s="106" t="s">
        <v>724</v>
      </c>
      <c r="B139" s="119">
        <v>62</v>
      </c>
      <c r="C139" s="119" t="s">
        <v>166</v>
      </c>
      <c r="D139" s="107">
        <v>1</v>
      </c>
      <c r="E139" s="119">
        <v>86</v>
      </c>
      <c r="F139" s="106" t="s">
        <v>180</v>
      </c>
      <c r="G139" s="104">
        <v>1</v>
      </c>
      <c r="H139" s="108" t="s">
        <v>869</v>
      </c>
    </row>
    <row r="140" spans="1:12" ht="210">
      <c r="A140" s="71" t="s">
        <v>731</v>
      </c>
      <c r="B140" s="54">
        <v>62</v>
      </c>
      <c r="C140" s="112" t="s">
        <v>411</v>
      </c>
      <c r="D140" s="112">
        <v>2</v>
      </c>
      <c r="E140" s="112">
        <v>75</v>
      </c>
      <c r="F140" s="71" t="s">
        <v>414</v>
      </c>
      <c r="G140" s="104">
        <v>1</v>
      </c>
      <c r="H140" s="108" t="s">
        <v>873</v>
      </c>
    </row>
    <row r="141" spans="1:12">
      <c r="A141" s="88" t="s">
        <v>104</v>
      </c>
      <c r="B141" s="88"/>
      <c r="C141" s="88"/>
      <c r="D141" s="88"/>
      <c r="E141" s="88"/>
      <c r="F141" s="88"/>
      <c r="G141" s="2">
        <v>4</v>
      </c>
      <c r="H141" s="120"/>
    </row>
    <row r="142" spans="1:12">
      <c r="D142"/>
      <c r="E142"/>
      <c r="H142" s="54"/>
    </row>
    <row r="143" spans="1:12" ht="15" customHeight="1">
      <c r="D143"/>
      <c r="E143"/>
      <c r="H143" s="54"/>
    </row>
    <row r="144" spans="1:12">
      <c r="D144"/>
      <c r="E144"/>
      <c r="H144" s="54"/>
    </row>
    <row r="145" spans="1:12">
      <c r="D145"/>
      <c r="E145"/>
    </row>
    <row r="146" spans="1:12">
      <c r="D146"/>
      <c r="E146"/>
    </row>
    <row r="147" spans="1:12" s="54" customFormat="1" ht="23.25">
      <c r="A147" s="92" t="s">
        <v>857</v>
      </c>
      <c r="B147" s="2"/>
    </row>
    <row r="148" spans="1:12">
      <c r="A148" s="55" t="s">
        <v>133</v>
      </c>
      <c r="B148" s="54" t="s">
        <v>854</v>
      </c>
      <c r="C148" s="54"/>
    </row>
    <row r="149" spans="1:12">
      <c r="A149" s="55" t="s">
        <v>856</v>
      </c>
      <c r="B149" s="54" t="s">
        <v>855</v>
      </c>
      <c r="C149" s="54"/>
    </row>
    <row r="150" spans="1:12">
      <c r="A150" s="55" t="s">
        <v>144</v>
      </c>
      <c r="B150" s="54" t="s">
        <v>854</v>
      </c>
      <c r="C150" s="54"/>
    </row>
    <row r="151" spans="1:12">
      <c r="A151" s="83"/>
      <c r="B151" s="54"/>
      <c r="C151" s="54"/>
    </row>
    <row r="152" spans="1:12" ht="20.25" customHeight="1">
      <c r="A152" s="55" t="s">
        <v>525</v>
      </c>
      <c r="D152"/>
      <c r="E152"/>
      <c r="H152" s="55"/>
      <c r="I152" s="55"/>
      <c r="J152" s="55"/>
      <c r="K152" s="55"/>
      <c r="L152" s="55"/>
    </row>
    <row r="153" spans="1:12" ht="20.25" customHeight="1">
      <c r="A153" s="55" t="s">
        <v>34</v>
      </c>
      <c r="B153" s="55" t="s">
        <v>121</v>
      </c>
      <c r="C153" s="55" t="s">
        <v>124</v>
      </c>
      <c r="D153" s="93" t="s">
        <v>127</v>
      </c>
      <c r="E153" s="93" t="s">
        <v>143</v>
      </c>
      <c r="F153" s="55" t="s">
        <v>128</v>
      </c>
      <c r="G153" t="s">
        <v>853</v>
      </c>
      <c r="H153" s="103" t="s">
        <v>868</v>
      </c>
    </row>
    <row r="154" spans="1:12">
      <c r="A154" s="54" t="s">
        <v>725</v>
      </c>
      <c r="B154" s="95">
        <v>48</v>
      </c>
      <c r="C154" s="95" t="s">
        <v>465</v>
      </c>
      <c r="D154" s="95">
        <v>2</v>
      </c>
      <c r="E154" s="54">
        <v>96</v>
      </c>
      <c r="F154" s="54" t="s">
        <v>462</v>
      </c>
      <c r="G154" s="2">
        <v>1</v>
      </c>
      <c r="H154" s="105"/>
    </row>
    <row r="155" spans="1:12" ht="255">
      <c r="A155" s="54" t="s">
        <v>271</v>
      </c>
      <c r="B155" s="95">
        <v>62</v>
      </c>
      <c r="C155" s="95" t="s">
        <v>267</v>
      </c>
      <c r="D155" s="54">
        <v>2</v>
      </c>
      <c r="E155" s="95">
        <v>90</v>
      </c>
      <c r="F155" s="94" t="s">
        <v>274</v>
      </c>
      <c r="G155" s="2">
        <v>1</v>
      </c>
      <c r="H155" s="105"/>
    </row>
    <row r="156" spans="1:12" ht="120">
      <c r="A156" s="54" t="s">
        <v>355</v>
      </c>
      <c r="B156" s="54">
        <v>62</v>
      </c>
      <c r="C156" s="95" t="s">
        <v>354</v>
      </c>
      <c r="D156" s="101">
        <v>1</v>
      </c>
      <c r="E156" s="95">
        <v>100</v>
      </c>
      <c r="F156" s="94" t="s">
        <v>357</v>
      </c>
      <c r="G156" s="2">
        <v>1</v>
      </c>
      <c r="H156" s="105"/>
    </row>
    <row r="157" spans="1:12" ht="105">
      <c r="A157" s="98" t="s">
        <v>735</v>
      </c>
      <c r="B157" s="99">
        <v>53</v>
      </c>
      <c r="C157" s="99" t="s">
        <v>166</v>
      </c>
      <c r="D157" s="54">
        <v>1</v>
      </c>
      <c r="E157" s="54">
        <v>100</v>
      </c>
      <c r="F157" s="54" t="s">
        <v>173</v>
      </c>
      <c r="G157" s="2">
        <v>1</v>
      </c>
      <c r="H157" s="105" t="s">
        <v>871</v>
      </c>
    </row>
    <row r="158" spans="1:12">
      <c r="A158" s="100" t="s">
        <v>454</v>
      </c>
      <c r="B158" s="101">
        <v>48</v>
      </c>
      <c r="C158" s="101" t="s">
        <v>451</v>
      </c>
      <c r="D158" s="54">
        <v>1</v>
      </c>
      <c r="E158" s="54">
        <v>100</v>
      </c>
      <c r="F158" s="54" t="s">
        <v>457</v>
      </c>
      <c r="G158" s="2">
        <v>1</v>
      </c>
      <c r="H158" s="105"/>
    </row>
    <row r="159" spans="1:12" ht="270">
      <c r="A159" s="82" t="s">
        <v>731</v>
      </c>
      <c r="B159" s="96">
        <v>62</v>
      </c>
      <c r="C159" s="96" t="s">
        <v>411</v>
      </c>
      <c r="D159" s="96">
        <v>3</v>
      </c>
      <c r="E159" s="96">
        <v>100</v>
      </c>
      <c r="F159" s="97" t="s">
        <v>408</v>
      </c>
      <c r="G159" s="2">
        <v>1</v>
      </c>
      <c r="H159" s="221" t="s">
        <v>870</v>
      </c>
    </row>
    <row r="160" spans="1:12" ht="255">
      <c r="A160" s="82"/>
      <c r="B160" s="96"/>
      <c r="C160" s="96" t="s">
        <v>267</v>
      </c>
      <c r="D160" s="54">
        <v>3</v>
      </c>
      <c r="E160" s="54">
        <v>100</v>
      </c>
      <c r="F160" s="97" t="s">
        <v>268</v>
      </c>
      <c r="G160" s="2">
        <v>1</v>
      </c>
      <c r="H160" s="222"/>
    </row>
    <row r="161" spans="1:7" ht="20.25" customHeight="1">
      <c r="A161" s="54" t="s">
        <v>104</v>
      </c>
      <c r="D161"/>
      <c r="E161"/>
      <c r="G161" s="2">
        <v>7</v>
      </c>
    </row>
    <row r="162" spans="1:7">
      <c r="D162"/>
      <c r="E162"/>
    </row>
    <row r="163" spans="1:7" s="54" customFormat="1"/>
    <row r="164" spans="1:7" ht="21">
      <c r="A164" s="90" t="s">
        <v>858</v>
      </c>
      <c r="B164" s="54"/>
      <c r="C164" s="54"/>
      <c r="F164" s="54"/>
    </row>
    <row r="165" spans="1:7">
      <c r="A165" s="55" t="s">
        <v>145</v>
      </c>
      <c r="B165" s="54" t="s">
        <v>520</v>
      </c>
      <c r="C165" s="54"/>
      <c r="F165" s="54"/>
    </row>
    <row r="166" spans="1:7">
      <c r="A166" s="83"/>
      <c r="B166" s="54"/>
      <c r="C166" s="54"/>
      <c r="F166" s="54"/>
    </row>
    <row r="167" spans="1:7">
      <c r="A167" s="55" t="s">
        <v>525</v>
      </c>
      <c r="D167"/>
      <c r="E167"/>
      <c r="F167" s="54"/>
    </row>
    <row r="168" spans="1:7">
      <c r="A168" s="55" t="s">
        <v>34</v>
      </c>
      <c r="B168" s="55" t="s">
        <v>124</v>
      </c>
      <c r="C168" s="55" t="s">
        <v>133</v>
      </c>
      <c r="D168" t="s">
        <v>853</v>
      </c>
      <c r="E168"/>
      <c r="F168" s="55"/>
    </row>
    <row r="169" spans="1:7">
      <c r="A169" s="54" t="s">
        <v>727</v>
      </c>
      <c r="B169" s="54" t="s">
        <v>527</v>
      </c>
      <c r="C169" s="89">
        <v>43554</v>
      </c>
      <c r="D169" s="2">
        <v>1</v>
      </c>
      <c r="E169"/>
      <c r="F169" s="54"/>
    </row>
    <row r="170" spans="1:7">
      <c r="A170" s="54" t="s">
        <v>733</v>
      </c>
      <c r="B170" s="54" t="s">
        <v>527</v>
      </c>
      <c r="C170" s="89">
        <v>43554</v>
      </c>
      <c r="D170" s="2">
        <v>1</v>
      </c>
      <c r="E170"/>
      <c r="F170" s="54"/>
    </row>
    <row r="171" spans="1:7">
      <c r="A171" s="54" t="s">
        <v>731</v>
      </c>
      <c r="B171" s="54" t="s">
        <v>537</v>
      </c>
      <c r="C171" s="89">
        <v>43555</v>
      </c>
      <c r="D171" s="2">
        <v>2</v>
      </c>
      <c r="E171"/>
      <c r="F171" s="54"/>
    </row>
    <row r="172" spans="1:7">
      <c r="A172" s="54" t="s">
        <v>104</v>
      </c>
      <c r="D172" s="2">
        <v>4</v>
      </c>
      <c r="E172"/>
      <c r="F172" s="54"/>
    </row>
    <row r="173" spans="1:7">
      <c r="D173"/>
      <c r="E173"/>
      <c r="F173" s="54"/>
    </row>
    <row r="174" spans="1:7">
      <c r="D174"/>
      <c r="E174"/>
      <c r="F174" s="54"/>
    </row>
    <row r="175" spans="1:7">
      <c r="D175"/>
      <c r="E175"/>
      <c r="F175" s="54"/>
    </row>
    <row r="176" spans="1:7">
      <c r="D176"/>
      <c r="E176"/>
      <c r="F176" s="54"/>
    </row>
    <row r="177" spans="1:12" ht="21">
      <c r="A177" s="90" t="s">
        <v>861</v>
      </c>
      <c r="B177" s="54"/>
      <c r="C177" s="54"/>
      <c r="E177"/>
      <c r="F177" s="54"/>
    </row>
    <row r="178" spans="1:12">
      <c r="A178" s="55" t="s">
        <v>145</v>
      </c>
      <c r="B178" s="54" t="s">
        <v>520</v>
      </c>
      <c r="C178" s="54"/>
      <c r="E178"/>
      <c r="F178" s="54"/>
    </row>
    <row r="179" spans="1:12">
      <c r="A179" s="83"/>
      <c r="B179" s="54"/>
      <c r="C179" s="54"/>
      <c r="E179"/>
      <c r="F179" s="54"/>
    </row>
    <row r="180" spans="1:12">
      <c r="A180" s="55" t="s">
        <v>525</v>
      </c>
      <c r="D180"/>
      <c r="E180"/>
    </row>
    <row r="181" spans="1:12">
      <c r="A181" s="55" t="s">
        <v>34</v>
      </c>
      <c r="B181" s="55" t="s">
        <v>121</v>
      </c>
      <c r="C181" s="55" t="s">
        <v>124</v>
      </c>
      <c r="D181" s="55" t="s">
        <v>125</v>
      </c>
      <c r="E181" s="55" t="s">
        <v>127</v>
      </c>
      <c r="F181" s="55" t="s">
        <v>128</v>
      </c>
      <c r="G181" s="55" t="s">
        <v>131</v>
      </c>
      <c r="H181" s="55" t="s">
        <v>129</v>
      </c>
      <c r="I181" s="55" t="s">
        <v>133</v>
      </c>
      <c r="J181" t="s">
        <v>853</v>
      </c>
      <c r="K181" s="55"/>
      <c r="L181" s="55"/>
    </row>
    <row r="182" spans="1:12">
      <c r="A182" s="54" t="s">
        <v>727</v>
      </c>
      <c r="B182" s="54">
        <v>54</v>
      </c>
      <c r="C182" s="54" t="s">
        <v>527</v>
      </c>
      <c r="D182" s="54" t="s">
        <v>742</v>
      </c>
      <c r="E182" s="54">
        <v>5</v>
      </c>
      <c r="F182" s="54" t="s">
        <v>671</v>
      </c>
      <c r="G182" s="54">
        <v>1</v>
      </c>
      <c r="H182" s="54" t="s">
        <v>672</v>
      </c>
      <c r="I182" s="89">
        <v>43554</v>
      </c>
      <c r="J182" s="2">
        <v>1</v>
      </c>
    </row>
    <row r="183" spans="1:12">
      <c r="A183" s="54" t="s">
        <v>733</v>
      </c>
      <c r="B183" s="54">
        <v>54</v>
      </c>
      <c r="C183" s="54" t="s">
        <v>527</v>
      </c>
      <c r="D183" s="54" t="s">
        <v>742</v>
      </c>
      <c r="E183" s="54">
        <v>6</v>
      </c>
      <c r="F183" s="54" t="s">
        <v>674</v>
      </c>
      <c r="G183" s="54">
        <v>1</v>
      </c>
      <c r="H183" s="54" t="s">
        <v>675</v>
      </c>
      <c r="I183" s="89">
        <v>43554</v>
      </c>
      <c r="J183" s="2">
        <v>1</v>
      </c>
    </row>
    <row r="184" spans="1:12">
      <c r="A184" s="54" t="s">
        <v>731</v>
      </c>
      <c r="B184" s="54">
        <v>54</v>
      </c>
      <c r="C184" s="54" t="s">
        <v>537</v>
      </c>
      <c r="D184" s="54" t="s">
        <v>753</v>
      </c>
      <c r="E184" s="54">
        <v>1</v>
      </c>
      <c r="F184" s="54" t="s">
        <v>584</v>
      </c>
      <c r="G184" s="54">
        <v>1</v>
      </c>
      <c r="H184" s="54" t="s">
        <v>585</v>
      </c>
      <c r="I184" s="89">
        <v>43555</v>
      </c>
      <c r="J184" s="2">
        <v>1</v>
      </c>
    </row>
    <row r="185" spans="1:12">
      <c r="D185"/>
      <c r="E185" s="54">
        <v>2</v>
      </c>
      <c r="F185" s="54" t="s">
        <v>588</v>
      </c>
      <c r="G185" s="54">
        <v>1</v>
      </c>
      <c r="H185" s="54" t="s">
        <v>589</v>
      </c>
      <c r="I185" s="89">
        <v>43555</v>
      </c>
      <c r="J185" s="2">
        <v>1</v>
      </c>
    </row>
    <row r="186" spans="1:12">
      <c r="A186" s="54" t="s">
        <v>104</v>
      </c>
      <c r="D186"/>
      <c r="E186"/>
      <c r="J186" s="2">
        <v>4</v>
      </c>
    </row>
    <row r="187" spans="1:12">
      <c r="D187"/>
      <c r="E187"/>
    </row>
    <row r="188" spans="1:12" s="129" customFormat="1" ht="33.75" customHeight="1">
      <c r="A188" s="130" t="s">
        <v>34</v>
      </c>
      <c r="B188" s="130" t="s">
        <v>971</v>
      </c>
      <c r="C188" s="130" t="s">
        <v>975</v>
      </c>
      <c r="D188" s="130" t="s">
        <v>976</v>
      </c>
      <c r="E188" s="130" t="s">
        <v>967</v>
      </c>
      <c r="F188" s="130" t="s">
        <v>969</v>
      </c>
      <c r="G188" s="130" t="s">
        <v>131</v>
      </c>
      <c r="H188" s="130" t="s">
        <v>129</v>
      </c>
      <c r="I188" s="130" t="s">
        <v>977</v>
      </c>
    </row>
    <row r="189" spans="1:12" ht="240">
      <c r="A189" s="128" t="s">
        <v>972</v>
      </c>
      <c r="B189" s="128">
        <v>54</v>
      </c>
      <c r="C189" s="51" t="s">
        <v>527</v>
      </c>
      <c r="D189" s="134" t="s">
        <v>742</v>
      </c>
      <c r="E189" s="111">
        <v>5</v>
      </c>
      <c r="F189" s="131" t="s">
        <v>671</v>
      </c>
      <c r="G189" s="72">
        <v>1</v>
      </c>
      <c r="H189" s="132" t="s">
        <v>672</v>
      </c>
      <c r="I189" s="133">
        <v>43554</v>
      </c>
    </row>
    <row r="190" spans="1:12" ht="180">
      <c r="A190" s="128" t="s">
        <v>973</v>
      </c>
      <c r="B190" s="128">
        <v>54</v>
      </c>
      <c r="C190" s="51" t="s">
        <v>527</v>
      </c>
      <c r="D190" s="134" t="s">
        <v>742</v>
      </c>
      <c r="E190" s="111">
        <v>6</v>
      </c>
      <c r="F190" s="131" t="s">
        <v>674</v>
      </c>
      <c r="G190" s="72">
        <v>1</v>
      </c>
      <c r="H190" s="132" t="s">
        <v>675</v>
      </c>
      <c r="I190" s="133">
        <v>43554</v>
      </c>
    </row>
    <row r="191" spans="1:12" ht="240">
      <c r="A191" s="228" t="s">
        <v>974</v>
      </c>
      <c r="B191" s="228">
        <v>54</v>
      </c>
      <c r="C191" s="230" t="s">
        <v>537</v>
      </c>
      <c r="D191" s="226" t="s">
        <v>753</v>
      </c>
      <c r="E191" s="111">
        <v>1</v>
      </c>
      <c r="F191" s="131" t="s">
        <v>584</v>
      </c>
      <c r="G191" s="72">
        <v>1</v>
      </c>
      <c r="H191" s="132" t="s">
        <v>585</v>
      </c>
      <c r="I191" s="133">
        <v>43555</v>
      </c>
    </row>
    <row r="192" spans="1:12" ht="270">
      <c r="A192" s="229"/>
      <c r="B192" s="229"/>
      <c r="C192" s="231"/>
      <c r="D192" s="227"/>
      <c r="E192" s="111">
        <v>2</v>
      </c>
      <c r="F192" s="131" t="s">
        <v>588</v>
      </c>
      <c r="G192" s="72">
        <v>1</v>
      </c>
      <c r="H192" s="132" t="s">
        <v>589</v>
      </c>
      <c r="I192" s="133">
        <v>43555</v>
      </c>
    </row>
    <row r="193" spans="1:10">
      <c r="D193"/>
      <c r="E193"/>
    </row>
    <row r="194" spans="1:10">
      <c r="D194"/>
      <c r="E194"/>
    </row>
    <row r="195" spans="1:10">
      <c r="C195" s="54"/>
      <c r="F195" s="54"/>
      <c r="G195" s="54"/>
      <c r="H195" s="54"/>
      <c r="I195" s="54"/>
      <c r="J195" s="54"/>
    </row>
    <row r="196" spans="1:10">
      <c r="A196" s="55" t="s">
        <v>126</v>
      </c>
      <c r="B196" s="54" t="s">
        <v>854</v>
      </c>
      <c r="C196" s="54"/>
      <c r="F196" s="54"/>
      <c r="G196" s="54"/>
      <c r="H196" s="54"/>
      <c r="I196" s="54"/>
      <c r="J196" s="54"/>
    </row>
    <row r="197" spans="1:10">
      <c r="A197" s="83"/>
      <c r="B197" s="54"/>
      <c r="C197" s="54"/>
      <c r="F197" s="54"/>
      <c r="G197" s="54"/>
      <c r="H197" s="54"/>
      <c r="I197" s="54"/>
      <c r="J197" s="54"/>
    </row>
    <row r="198" spans="1:10">
      <c r="A198" s="55" t="s">
        <v>525</v>
      </c>
      <c r="D198"/>
      <c r="E198"/>
    </row>
    <row r="199" spans="1:10">
      <c r="A199" s="55" t="s">
        <v>124</v>
      </c>
      <c r="B199" s="55" t="s">
        <v>34</v>
      </c>
      <c r="C199" s="55" t="s">
        <v>121</v>
      </c>
      <c r="D199" s="55" t="s">
        <v>125</v>
      </c>
      <c r="E199" s="55" t="s">
        <v>127</v>
      </c>
      <c r="F199" s="55" t="s">
        <v>128</v>
      </c>
      <c r="G199" s="55" t="s">
        <v>130</v>
      </c>
      <c r="H199" s="55" t="s">
        <v>133</v>
      </c>
      <c r="I199" s="55" t="s">
        <v>789</v>
      </c>
      <c r="J199" t="s">
        <v>853</v>
      </c>
    </row>
    <row r="200" spans="1:10">
      <c r="A200" s="54" t="s">
        <v>527</v>
      </c>
      <c r="B200" s="54" t="s">
        <v>725</v>
      </c>
      <c r="C200" s="54">
        <v>54</v>
      </c>
      <c r="D200" s="135" t="s">
        <v>742</v>
      </c>
      <c r="E200" s="54">
        <v>3</v>
      </c>
      <c r="F200" s="54" t="s">
        <v>660</v>
      </c>
      <c r="G200" s="54" t="s">
        <v>659</v>
      </c>
      <c r="H200" s="89">
        <v>43725</v>
      </c>
      <c r="I200" s="54" t="s">
        <v>932</v>
      </c>
      <c r="J200" s="2">
        <v>1</v>
      </c>
    </row>
    <row r="201" spans="1:10">
      <c r="B201" s="54" t="s">
        <v>727</v>
      </c>
      <c r="C201" s="54">
        <v>54</v>
      </c>
      <c r="D201" s="135" t="s">
        <v>742</v>
      </c>
      <c r="E201" s="54">
        <v>4</v>
      </c>
      <c r="F201" s="54" t="s">
        <v>668</v>
      </c>
      <c r="G201" s="54" t="s">
        <v>670</v>
      </c>
      <c r="H201" s="89">
        <v>43646</v>
      </c>
      <c r="I201" s="54" t="s">
        <v>962</v>
      </c>
      <c r="J201" s="2">
        <v>1</v>
      </c>
    </row>
    <row r="202" spans="1:10">
      <c r="D202" s="135"/>
      <c r="E202" s="54">
        <v>5</v>
      </c>
      <c r="J202" s="2">
        <v>1</v>
      </c>
    </row>
    <row r="203" spans="1:10">
      <c r="B203" s="54" t="s">
        <v>834</v>
      </c>
      <c r="C203" s="54">
        <v>54</v>
      </c>
      <c r="D203" s="54" t="s">
        <v>742</v>
      </c>
      <c r="E203" s="54">
        <v>1</v>
      </c>
      <c r="F203" s="54" t="s">
        <v>665</v>
      </c>
      <c r="G203" s="54" t="s">
        <v>667</v>
      </c>
      <c r="H203" s="89">
        <v>43725</v>
      </c>
      <c r="I203" s="54" t="s">
        <v>938</v>
      </c>
      <c r="J203" s="2">
        <v>1</v>
      </c>
    </row>
    <row r="204" spans="1:10">
      <c r="B204" s="54" t="s">
        <v>733</v>
      </c>
      <c r="C204" s="54">
        <v>54</v>
      </c>
      <c r="D204" s="135" t="s">
        <v>742</v>
      </c>
      <c r="E204" s="54">
        <v>6</v>
      </c>
      <c r="F204" s="54" t="s">
        <v>674</v>
      </c>
      <c r="G204" s="54" t="s">
        <v>676</v>
      </c>
      <c r="H204" s="89">
        <v>43554</v>
      </c>
      <c r="I204" s="54" t="s">
        <v>978</v>
      </c>
      <c r="J204" s="2">
        <v>1</v>
      </c>
    </row>
    <row r="205" spans="1:10">
      <c r="B205" s="54" t="s">
        <v>728</v>
      </c>
      <c r="C205" s="54">
        <v>54</v>
      </c>
      <c r="D205" s="135" t="s">
        <v>742</v>
      </c>
      <c r="E205" s="54">
        <v>2</v>
      </c>
      <c r="F205" s="54" t="s">
        <v>657</v>
      </c>
      <c r="G205" s="54" t="s">
        <v>659</v>
      </c>
      <c r="H205" s="89">
        <v>43725</v>
      </c>
      <c r="I205" s="54" t="s">
        <v>880</v>
      </c>
      <c r="J205" s="2">
        <v>1</v>
      </c>
    </row>
    <row r="206" spans="1:10">
      <c r="A206" s="54" t="s">
        <v>533</v>
      </c>
      <c r="B206" s="54" t="s">
        <v>725</v>
      </c>
      <c r="C206" s="54">
        <v>54</v>
      </c>
      <c r="D206" s="135" t="s">
        <v>747</v>
      </c>
      <c r="E206" s="54">
        <v>4</v>
      </c>
      <c r="F206" s="54" t="s">
        <v>660</v>
      </c>
      <c r="G206" s="54" t="s">
        <v>659</v>
      </c>
      <c r="H206" s="89">
        <v>43725</v>
      </c>
      <c r="I206" s="54" t="s">
        <v>932</v>
      </c>
      <c r="J206" s="2">
        <v>1</v>
      </c>
    </row>
    <row r="207" spans="1:10">
      <c r="B207" s="54" t="s">
        <v>834</v>
      </c>
      <c r="C207" s="54">
        <v>54</v>
      </c>
      <c r="D207" s="135" t="s">
        <v>747</v>
      </c>
      <c r="E207" s="54">
        <v>1</v>
      </c>
      <c r="F207" s="54" t="s">
        <v>651</v>
      </c>
      <c r="G207" s="54" t="s">
        <v>653</v>
      </c>
      <c r="H207" s="89">
        <v>43725</v>
      </c>
      <c r="I207" s="54" t="s">
        <v>936</v>
      </c>
      <c r="J207" s="2">
        <v>1</v>
      </c>
    </row>
    <row r="208" spans="1:10">
      <c r="D208" s="135"/>
      <c r="E208" s="54">
        <v>2</v>
      </c>
      <c r="F208" s="54" t="s">
        <v>654</v>
      </c>
      <c r="G208" s="54" t="s">
        <v>656</v>
      </c>
      <c r="H208" s="89">
        <v>43725</v>
      </c>
      <c r="I208" s="54" t="s">
        <v>937</v>
      </c>
      <c r="J208" s="2">
        <v>1</v>
      </c>
    </row>
    <row r="209" spans="1:10">
      <c r="B209" s="54" t="s">
        <v>730</v>
      </c>
      <c r="C209" s="54">
        <v>54</v>
      </c>
      <c r="D209" s="135" t="s">
        <v>747</v>
      </c>
      <c r="E209" s="54">
        <v>5</v>
      </c>
      <c r="J209" s="2">
        <v>1</v>
      </c>
    </row>
    <row r="210" spans="1:10">
      <c r="B210" s="54" t="s">
        <v>728</v>
      </c>
      <c r="C210" s="54">
        <v>54</v>
      </c>
      <c r="D210" s="135" t="s">
        <v>747</v>
      </c>
      <c r="E210" s="54">
        <v>3</v>
      </c>
      <c r="F210" s="54" t="s">
        <v>657</v>
      </c>
      <c r="G210" s="54" t="s">
        <v>659</v>
      </c>
      <c r="H210" s="89">
        <v>43725</v>
      </c>
      <c r="I210" s="54" t="s">
        <v>880</v>
      </c>
      <c r="J210" s="2">
        <v>1</v>
      </c>
    </row>
    <row r="211" spans="1:10">
      <c r="A211" s="54" t="s">
        <v>104</v>
      </c>
      <c r="D211"/>
      <c r="E211"/>
      <c r="J211" s="2">
        <v>11</v>
      </c>
    </row>
    <row r="212" spans="1:10">
      <c r="D212"/>
      <c r="E212"/>
    </row>
    <row r="213" spans="1:10">
      <c r="D213"/>
      <c r="E213"/>
    </row>
    <row r="214" spans="1:10">
      <c r="D214"/>
      <c r="E214"/>
    </row>
    <row r="215" spans="1:10">
      <c r="D215"/>
      <c r="E215"/>
    </row>
    <row r="216" spans="1:10">
      <c r="D216"/>
      <c r="E216"/>
    </row>
    <row r="217" spans="1:10" ht="23.25">
      <c r="A217" s="92" t="s">
        <v>859</v>
      </c>
      <c r="D217"/>
      <c r="E217"/>
    </row>
    <row r="218" spans="1:10">
      <c r="B218" s="54"/>
      <c r="C218" s="54"/>
      <c r="F218" s="54"/>
      <c r="G218" s="54"/>
      <c r="H218" s="54"/>
    </row>
    <row r="219" spans="1:10">
      <c r="A219" s="55" t="s">
        <v>145</v>
      </c>
      <c r="B219" s="54" t="s">
        <v>149</v>
      </c>
      <c r="C219" s="54"/>
      <c r="F219" s="54"/>
      <c r="G219" s="54"/>
      <c r="H219" s="54"/>
    </row>
    <row r="220" spans="1:10">
      <c r="A220" s="55" t="s">
        <v>144</v>
      </c>
      <c r="B220" s="54" t="s">
        <v>149</v>
      </c>
      <c r="C220" s="54"/>
      <c r="F220" s="54"/>
      <c r="G220" s="54"/>
      <c r="H220" s="54"/>
    </row>
    <row r="221" spans="1:10">
      <c r="A221" s="54"/>
      <c r="B221" s="54"/>
      <c r="C221" s="54"/>
      <c r="F221" s="54"/>
      <c r="G221" s="54"/>
      <c r="H221" s="54" t="s">
        <v>868</v>
      </c>
    </row>
    <row r="222" spans="1:10">
      <c r="A222" s="55" t="s">
        <v>525</v>
      </c>
      <c r="D222"/>
      <c r="E222"/>
      <c r="H222" s="54"/>
    </row>
    <row r="223" spans="1:10">
      <c r="A223" s="102" t="s">
        <v>34</v>
      </c>
      <c r="B223" s="102" t="s">
        <v>121</v>
      </c>
      <c r="C223" s="102" t="s">
        <v>124</v>
      </c>
      <c r="D223" s="102" t="s">
        <v>127</v>
      </c>
      <c r="E223" s="102" t="s">
        <v>143</v>
      </c>
      <c r="F223" s="102" t="s">
        <v>128</v>
      </c>
      <c r="G223" t="s">
        <v>853</v>
      </c>
      <c r="H223" s="121" t="s">
        <v>868</v>
      </c>
    </row>
    <row r="224" spans="1:10" ht="105">
      <c r="A224" s="71" t="s">
        <v>731</v>
      </c>
      <c r="B224" s="144">
        <v>293</v>
      </c>
      <c r="C224" s="144" t="s">
        <v>288</v>
      </c>
      <c r="D224" s="144">
        <v>1</v>
      </c>
      <c r="E224" s="144">
        <v>75</v>
      </c>
      <c r="F224" s="147" t="s">
        <v>285</v>
      </c>
      <c r="G224" s="141">
        <v>1</v>
      </c>
      <c r="H224" s="117" t="s">
        <v>963</v>
      </c>
    </row>
    <row r="225" spans="1:14" ht="195">
      <c r="A225" s="124" t="s">
        <v>737</v>
      </c>
      <c r="B225" s="145">
        <v>72</v>
      </c>
      <c r="C225" s="145" t="s">
        <v>155</v>
      </c>
      <c r="D225" s="54">
        <v>1</v>
      </c>
      <c r="E225" s="144">
        <v>87</v>
      </c>
      <c r="F225" s="147" t="s">
        <v>152</v>
      </c>
      <c r="G225" s="142">
        <v>1</v>
      </c>
      <c r="H225" s="117" t="s">
        <v>964</v>
      </c>
    </row>
    <row r="226" spans="1:14" ht="409.5">
      <c r="A226" s="148"/>
      <c r="B226" s="146"/>
      <c r="C226" s="146" t="s">
        <v>321</v>
      </c>
      <c r="D226" s="54">
        <v>1</v>
      </c>
      <c r="E226" s="144">
        <v>90</v>
      </c>
      <c r="F226" s="147" t="s">
        <v>324</v>
      </c>
      <c r="G226" s="143">
        <v>1</v>
      </c>
      <c r="H226" s="117" t="s">
        <v>965</v>
      </c>
    </row>
    <row r="227" spans="1:14">
      <c r="A227" s="88" t="s">
        <v>104</v>
      </c>
      <c r="B227" s="88"/>
      <c r="C227" s="88"/>
      <c r="D227" s="88"/>
      <c r="E227" s="88"/>
      <c r="F227" s="88"/>
      <c r="G227" s="2">
        <v>3</v>
      </c>
      <c r="H227" s="125"/>
    </row>
    <row r="228" spans="1:14">
      <c r="D228"/>
      <c r="E228"/>
      <c r="H228" s="120"/>
    </row>
    <row r="229" spans="1:14">
      <c r="D229"/>
      <c r="E229"/>
    </row>
    <row r="230" spans="1:14">
      <c r="D230"/>
      <c r="E230"/>
    </row>
    <row r="231" spans="1:14" ht="60">
      <c r="D231"/>
      <c r="E231"/>
      <c r="H231" s="111" t="s">
        <v>34</v>
      </c>
      <c r="I231" s="111" t="s">
        <v>970</v>
      </c>
      <c r="J231" s="111" t="s">
        <v>966</v>
      </c>
      <c r="K231" s="111" t="s">
        <v>967</v>
      </c>
      <c r="L231" s="111" t="s">
        <v>968</v>
      </c>
      <c r="M231" s="111" t="s">
        <v>969</v>
      </c>
      <c r="N231" s="126" t="s">
        <v>868</v>
      </c>
    </row>
    <row r="232" spans="1:14" ht="75">
      <c r="D232"/>
      <c r="E232"/>
      <c r="H232" s="127" t="s">
        <v>731</v>
      </c>
      <c r="I232" s="111">
        <v>293</v>
      </c>
      <c r="J232" s="111" t="s">
        <v>288</v>
      </c>
      <c r="K232" s="111">
        <v>1</v>
      </c>
      <c r="L232" s="111">
        <v>75</v>
      </c>
      <c r="M232" s="117" t="s">
        <v>285</v>
      </c>
      <c r="N232" s="117" t="s">
        <v>963</v>
      </c>
    </row>
    <row r="233" spans="1:14" ht="60">
      <c r="D233"/>
      <c r="E233"/>
      <c r="H233" s="224" t="s">
        <v>737</v>
      </c>
      <c r="I233" s="111">
        <v>72</v>
      </c>
      <c r="J233" s="111" t="s">
        <v>155</v>
      </c>
      <c r="K233" s="51">
        <v>1</v>
      </c>
      <c r="L233" s="111">
        <v>87</v>
      </c>
      <c r="M233" s="117" t="s">
        <v>152</v>
      </c>
      <c r="N233" s="117" t="s">
        <v>964</v>
      </c>
    </row>
    <row r="234" spans="1:14" ht="135">
      <c r="D234"/>
      <c r="E234"/>
      <c r="H234" s="225"/>
      <c r="I234" s="111"/>
      <c r="J234" s="111" t="s">
        <v>321</v>
      </c>
      <c r="K234" s="51">
        <v>1</v>
      </c>
      <c r="L234" s="111">
        <v>90</v>
      </c>
      <c r="M234" s="117" t="s">
        <v>324</v>
      </c>
      <c r="N234" s="117" t="s">
        <v>965</v>
      </c>
    </row>
    <row r="235" spans="1:14">
      <c r="D235"/>
      <c r="E235"/>
    </row>
    <row r="236" spans="1:14">
      <c r="D236"/>
      <c r="E236"/>
    </row>
    <row r="237" spans="1:14">
      <c r="A237" s="54"/>
      <c r="B237" s="54"/>
      <c r="D237"/>
      <c r="E237"/>
    </row>
    <row r="238" spans="1:14">
      <c r="A238" s="54"/>
      <c r="B238" s="54"/>
      <c r="D238"/>
      <c r="E238"/>
    </row>
    <row r="239" spans="1:14">
      <c r="A239" s="74" t="s">
        <v>981</v>
      </c>
      <c r="B239" s="74" t="s">
        <v>966</v>
      </c>
      <c r="C239" s="74" t="s">
        <v>34</v>
      </c>
      <c r="D239" s="74" t="s">
        <v>982</v>
      </c>
      <c r="E239"/>
    </row>
    <row r="240" spans="1:14">
      <c r="A240" s="51">
        <v>48</v>
      </c>
      <c r="B240" s="51" t="s">
        <v>508</v>
      </c>
      <c r="C240" s="150" t="s">
        <v>726</v>
      </c>
      <c r="D240" s="68" t="s">
        <v>185</v>
      </c>
      <c r="E240"/>
    </row>
    <row r="241" spans="1:5">
      <c r="A241" s="51">
        <v>48</v>
      </c>
      <c r="B241" s="51" t="s">
        <v>501</v>
      </c>
      <c r="C241" s="150" t="s">
        <v>726</v>
      </c>
      <c r="D241" s="68" t="s">
        <v>185</v>
      </c>
      <c r="E241"/>
    </row>
    <row r="242" spans="1:5">
      <c r="A242" s="51">
        <v>48</v>
      </c>
      <c r="B242" s="51" t="s">
        <v>495</v>
      </c>
      <c r="C242" s="150" t="s">
        <v>726</v>
      </c>
      <c r="D242" s="68" t="s">
        <v>185</v>
      </c>
      <c r="E242"/>
    </row>
    <row r="243" spans="1:5" ht="30">
      <c r="A243" s="51">
        <v>802</v>
      </c>
      <c r="B243" s="51" t="s">
        <v>483</v>
      </c>
      <c r="C243" s="150" t="s">
        <v>737</v>
      </c>
      <c r="D243" s="68" t="s">
        <v>185</v>
      </c>
      <c r="E243"/>
    </row>
    <row r="244" spans="1:5">
      <c r="A244" s="51">
        <v>48</v>
      </c>
      <c r="B244" s="51" t="s">
        <v>451</v>
      </c>
      <c r="C244" s="151" t="s">
        <v>446</v>
      </c>
      <c r="D244" s="68" t="s">
        <v>185</v>
      </c>
      <c r="E244"/>
    </row>
    <row r="245" spans="1:5" ht="25.5">
      <c r="A245" s="51">
        <v>48</v>
      </c>
      <c r="B245" s="51" t="s">
        <v>407</v>
      </c>
      <c r="C245" s="151" t="s">
        <v>736</v>
      </c>
      <c r="D245" s="68" t="s">
        <v>185</v>
      </c>
      <c r="E245"/>
    </row>
    <row r="246" spans="1:5" ht="25.5">
      <c r="A246" s="51">
        <v>72</v>
      </c>
      <c r="B246" s="51" t="s">
        <v>321</v>
      </c>
      <c r="C246" s="151" t="s">
        <v>737</v>
      </c>
      <c r="D246" s="68" t="s">
        <v>149</v>
      </c>
      <c r="E246"/>
    </row>
    <row r="247" spans="1:5" ht="25.5">
      <c r="A247" s="51">
        <v>79</v>
      </c>
      <c r="B247" s="51" t="s">
        <v>315</v>
      </c>
      <c r="C247" s="151" t="s">
        <v>736</v>
      </c>
      <c r="D247" s="68" t="s">
        <v>185</v>
      </c>
      <c r="E247"/>
    </row>
    <row r="248" spans="1:5" ht="25.5">
      <c r="A248" s="51">
        <v>79</v>
      </c>
      <c r="B248" s="51" t="s">
        <v>312</v>
      </c>
      <c r="C248" s="151" t="s">
        <v>736</v>
      </c>
      <c r="D248" s="68" t="s">
        <v>185</v>
      </c>
      <c r="E248"/>
    </row>
    <row r="249" spans="1:5" ht="25.5">
      <c r="A249" s="51">
        <v>293</v>
      </c>
      <c r="B249" s="51" t="s">
        <v>294</v>
      </c>
      <c r="C249" s="151" t="s">
        <v>737</v>
      </c>
      <c r="D249" s="68" t="s">
        <v>185</v>
      </c>
      <c r="E249"/>
    </row>
    <row r="250" spans="1:5" ht="25.5">
      <c r="A250" s="51">
        <v>293</v>
      </c>
      <c r="B250" s="51" t="s">
        <v>288</v>
      </c>
      <c r="C250" s="151" t="s">
        <v>731</v>
      </c>
      <c r="D250" s="68" t="s">
        <v>149</v>
      </c>
      <c r="E250"/>
    </row>
    <row r="251" spans="1:5" ht="25.5">
      <c r="A251" s="51">
        <v>293</v>
      </c>
      <c r="B251" s="51" t="s">
        <v>283</v>
      </c>
      <c r="C251" s="151" t="s">
        <v>737</v>
      </c>
      <c r="D251" s="68" t="s">
        <v>185</v>
      </c>
      <c r="E251"/>
    </row>
    <row r="252" spans="1:5" ht="25.5">
      <c r="A252" s="51">
        <v>79</v>
      </c>
      <c r="B252" s="51" t="s">
        <v>191</v>
      </c>
      <c r="C252" s="151" t="s">
        <v>736</v>
      </c>
      <c r="D252" s="68" t="s">
        <v>185</v>
      </c>
      <c r="E252"/>
    </row>
    <row r="253" spans="1:5" ht="25.5">
      <c r="A253" s="65">
        <v>72</v>
      </c>
      <c r="B253" s="51" t="s">
        <v>155</v>
      </c>
      <c r="C253" s="151" t="s">
        <v>737</v>
      </c>
      <c r="D253" s="68" t="s">
        <v>149</v>
      </c>
      <c r="E253"/>
    </row>
    <row r="254" spans="1:5">
      <c r="A254" s="54"/>
      <c r="B254" s="54"/>
      <c r="D254"/>
      <c r="E254"/>
    </row>
    <row r="255" spans="1:5">
      <c r="A255" s="73" t="s">
        <v>980</v>
      </c>
      <c r="B255" s="73" t="s">
        <v>983</v>
      </c>
      <c r="C255" s="73" t="s">
        <v>969</v>
      </c>
      <c r="D255" s="74" t="s">
        <v>984</v>
      </c>
      <c r="E255"/>
    </row>
    <row r="256" spans="1:5" ht="114.75">
      <c r="A256" s="51">
        <v>72</v>
      </c>
      <c r="B256" s="139" t="s">
        <v>321</v>
      </c>
      <c r="C256" s="52" t="s">
        <v>324</v>
      </c>
      <c r="D256" s="112">
        <v>90</v>
      </c>
      <c r="E256"/>
    </row>
    <row r="257" spans="1:5" ht="38.25">
      <c r="A257" s="51">
        <v>293</v>
      </c>
      <c r="B257" s="139" t="s">
        <v>288</v>
      </c>
      <c r="C257" s="52" t="s">
        <v>285</v>
      </c>
      <c r="D257" s="112">
        <v>75</v>
      </c>
      <c r="E257"/>
    </row>
    <row r="258" spans="1:5" ht="51">
      <c r="A258" s="65">
        <v>72</v>
      </c>
      <c r="B258" s="139" t="s">
        <v>155</v>
      </c>
      <c r="C258" s="52" t="s">
        <v>152</v>
      </c>
      <c r="D258" s="112">
        <v>87</v>
      </c>
      <c r="E258"/>
    </row>
    <row r="259" spans="1:5">
      <c r="A259" s="54"/>
      <c r="B259" s="54"/>
      <c r="D259"/>
      <c r="E259"/>
    </row>
    <row r="260" spans="1:5">
      <c r="A260" s="54"/>
      <c r="B260" s="54"/>
      <c r="D260"/>
      <c r="E260"/>
    </row>
    <row r="261" spans="1:5">
      <c r="A261" s="54"/>
      <c r="B261" s="54"/>
      <c r="D261"/>
      <c r="E261"/>
    </row>
    <row r="262" spans="1:5">
      <c r="A262" s="54"/>
      <c r="B262" s="54"/>
      <c r="D262"/>
      <c r="E262"/>
    </row>
    <row r="263" spans="1:5">
      <c r="A263" s="54"/>
      <c r="B263" s="54"/>
      <c r="D263"/>
      <c r="E263"/>
    </row>
    <row r="264" spans="1:5">
      <c r="A264" s="54"/>
      <c r="B264" s="54"/>
      <c r="D264"/>
      <c r="E264"/>
    </row>
    <row r="265" spans="1:5">
      <c r="A265" s="54"/>
      <c r="B265" s="54"/>
      <c r="D265"/>
      <c r="E265"/>
    </row>
    <row r="266" spans="1:5">
      <c r="D266"/>
      <c r="E266"/>
    </row>
    <row r="267" spans="1:5">
      <c r="D267"/>
      <c r="E267"/>
    </row>
    <row r="268" spans="1:5">
      <c r="D268"/>
      <c r="E268"/>
    </row>
    <row r="269" spans="1:5">
      <c r="D269"/>
      <c r="E269"/>
    </row>
    <row r="270" spans="1:5">
      <c r="D270"/>
      <c r="E270"/>
    </row>
    <row r="271" spans="1:5">
      <c r="D271"/>
      <c r="E271"/>
    </row>
    <row r="272" spans="1:5">
      <c r="D272"/>
      <c r="E272"/>
    </row>
    <row r="273" spans="4:5">
      <c r="D273"/>
      <c r="E273"/>
    </row>
    <row r="274" spans="4:5">
      <c r="D274"/>
      <c r="E274"/>
    </row>
    <row r="275" spans="4:5">
      <c r="D275"/>
      <c r="E275"/>
    </row>
    <row r="276" spans="4:5">
      <c r="D276"/>
      <c r="E276"/>
    </row>
    <row r="277" spans="4:5">
      <c r="D277"/>
      <c r="E277"/>
    </row>
    <row r="278" spans="4:5">
      <c r="D278"/>
      <c r="E278"/>
    </row>
    <row r="279" spans="4:5">
      <c r="D279"/>
      <c r="E279"/>
    </row>
    <row r="280" spans="4:5">
      <c r="D280"/>
      <c r="E280"/>
    </row>
    <row r="281" spans="4:5">
      <c r="D281"/>
      <c r="E281"/>
    </row>
    <row r="282" spans="4:5">
      <c r="D282"/>
      <c r="E282"/>
    </row>
    <row r="283" spans="4:5">
      <c r="D283"/>
      <c r="E283"/>
    </row>
    <row r="284" spans="4:5">
      <c r="D284"/>
      <c r="E284"/>
    </row>
    <row r="285" spans="4:5">
      <c r="D285"/>
      <c r="E285"/>
    </row>
    <row r="286" spans="4:5">
      <c r="D286"/>
      <c r="E286"/>
    </row>
    <row r="287" spans="4:5">
      <c r="D287"/>
      <c r="E287"/>
    </row>
    <row r="288" spans="4:5">
      <c r="D288"/>
      <c r="E288"/>
    </row>
    <row r="289" spans="4:5">
      <c r="D289"/>
      <c r="E289"/>
    </row>
    <row r="290" spans="4:5">
      <c r="D290"/>
      <c r="E290"/>
    </row>
    <row r="291" spans="4:5">
      <c r="D291"/>
      <c r="E291"/>
    </row>
    <row r="292" spans="4:5">
      <c r="D292"/>
      <c r="E292"/>
    </row>
    <row r="293" spans="4:5">
      <c r="D293"/>
      <c r="E293"/>
    </row>
    <row r="294" spans="4:5">
      <c r="D294"/>
      <c r="E294"/>
    </row>
    <row r="295" spans="4:5">
      <c r="D295"/>
      <c r="E295"/>
    </row>
    <row r="296" spans="4:5">
      <c r="D296"/>
      <c r="E296"/>
    </row>
    <row r="297" spans="4:5">
      <c r="D297"/>
      <c r="E297"/>
    </row>
    <row r="298" spans="4:5">
      <c r="D298"/>
      <c r="E298"/>
    </row>
    <row r="299" spans="4:5">
      <c r="D299"/>
      <c r="E299"/>
    </row>
    <row r="300" spans="4:5">
      <c r="D300"/>
      <c r="E300"/>
    </row>
    <row r="301" spans="4:5">
      <c r="D301"/>
      <c r="E301"/>
    </row>
    <row r="302" spans="4:5">
      <c r="D302"/>
      <c r="E302"/>
    </row>
    <row r="303" spans="4:5">
      <c r="D303"/>
      <c r="E303"/>
    </row>
    <row r="304" spans="4:5">
      <c r="D304"/>
      <c r="E304"/>
    </row>
    <row r="305" spans="4:5">
      <c r="D305"/>
      <c r="E305"/>
    </row>
    <row r="306" spans="4:5">
      <c r="D306"/>
      <c r="E306"/>
    </row>
    <row r="307" spans="4:5">
      <c r="D307"/>
      <c r="E307"/>
    </row>
    <row r="308" spans="4:5">
      <c r="D308"/>
      <c r="E308"/>
    </row>
    <row r="309" spans="4:5">
      <c r="D309"/>
      <c r="E309"/>
    </row>
    <row r="310" spans="4:5">
      <c r="D310"/>
      <c r="E310"/>
    </row>
    <row r="311" spans="4:5">
      <c r="D311"/>
      <c r="E311"/>
    </row>
    <row r="312" spans="4:5">
      <c r="D312"/>
      <c r="E312"/>
    </row>
    <row r="313" spans="4:5">
      <c r="D313"/>
      <c r="E313"/>
    </row>
    <row r="314" spans="4:5">
      <c r="D314"/>
      <c r="E314"/>
    </row>
    <row r="315" spans="4:5">
      <c r="D315"/>
      <c r="E315"/>
    </row>
    <row r="316" spans="4:5">
      <c r="D316"/>
      <c r="E316"/>
    </row>
    <row r="317" spans="4:5">
      <c r="D317"/>
      <c r="E317"/>
    </row>
    <row r="318" spans="4:5">
      <c r="D318"/>
      <c r="E318"/>
    </row>
    <row r="319" spans="4:5">
      <c r="D319"/>
      <c r="E319"/>
    </row>
    <row r="320" spans="4:5">
      <c r="D320"/>
      <c r="E320"/>
    </row>
    <row r="321" spans="4:5">
      <c r="D321"/>
      <c r="E321"/>
    </row>
    <row r="322" spans="4:5">
      <c r="D322"/>
      <c r="E322"/>
    </row>
    <row r="323" spans="4:5">
      <c r="D323"/>
      <c r="E323"/>
    </row>
    <row r="324" spans="4:5">
      <c r="D324"/>
      <c r="E324"/>
    </row>
    <row r="325" spans="4:5">
      <c r="D325"/>
      <c r="E325"/>
    </row>
    <row r="326" spans="4:5">
      <c r="D326"/>
      <c r="E326"/>
    </row>
    <row r="327" spans="4:5">
      <c r="D327"/>
      <c r="E327"/>
    </row>
    <row r="328" spans="4:5">
      <c r="D328"/>
      <c r="E328"/>
    </row>
    <row r="329" spans="4:5">
      <c r="D329"/>
      <c r="E329"/>
    </row>
    <row r="330" spans="4:5">
      <c r="D330"/>
      <c r="E330"/>
    </row>
    <row r="331" spans="4:5">
      <c r="D331"/>
      <c r="E331"/>
    </row>
    <row r="332" spans="4:5">
      <c r="D332"/>
      <c r="E332"/>
    </row>
    <row r="333" spans="4:5">
      <c r="D333"/>
      <c r="E333"/>
    </row>
    <row r="334" spans="4:5">
      <c r="D334"/>
      <c r="E334"/>
    </row>
    <row r="335" spans="4:5">
      <c r="D335"/>
      <c r="E335"/>
    </row>
    <row r="336" spans="4:5">
      <c r="D336"/>
      <c r="E336"/>
    </row>
    <row r="337" spans="4:5">
      <c r="D337"/>
      <c r="E337"/>
    </row>
    <row r="338" spans="4:5">
      <c r="D338"/>
      <c r="E338"/>
    </row>
    <row r="339" spans="4:5">
      <c r="D339"/>
      <c r="E339"/>
    </row>
    <row r="340" spans="4:5">
      <c r="D340"/>
      <c r="E340"/>
    </row>
    <row r="341" spans="4:5">
      <c r="D341"/>
      <c r="E341"/>
    </row>
    <row r="342" spans="4:5">
      <c r="D342"/>
      <c r="E342"/>
    </row>
    <row r="343" spans="4:5">
      <c r="D343"/>
      <c r="E343"/>
    </row>
    <row r="344" spans="4:5">
      <c r="D344"/>
      <c r="E344"/>
    </row>
    <row r="345" spans="4:5">
      <c r="D345"/>
      <c r="E345"/>
    </row>
    <row r="346" spans="4:5">
      <c r="D346"/>
      <c r="E346"/>
    </row>
    <row r="347" spans="4:5">
      <c r="D347"/>
      <c r="E347"/>
    </row>
    <row r="348" spans="4:5">
      <c r="D348"/>
      <c r="E348"/>
    </row>
    <row r="349" spans="4:5">
      <c r="D349"/>
      <c r="E349"/>
    </row>
    <row r="350" spans="4:5">
      <c r="D350"/>
      <c r="E350"/>
    </row>
    <row r="351" spans="4:5">
      <c r="D351"/>
      <c r="E351"/>
    </row>
  </sheetData>
  <mergeCells count="7">
    <mergeCell ref="H159:H160"/>
    <mergeCell ref="H137:H138"/>
    <mergeCell ref="H233:H234"/>
    <mergeCell ref="D191:D192"/>
    <mergeCell ref="A191:A192"/>
    <mergeCell ref="B191:B192"/>
    <mergeCell ref="C191:C192"/>
  </mergeCells>
  <conditionalFormatting sqref="D240:D253">
    <cfRule type="containsText" dxfId="499" priority="3" operator="containsText" text="Cumplida">
      <formula>NOT(ISERROR(SEARCH("Cumplida",D240)))</formula>
    </cfRule>
    <cfRule type="containsText" dxfId="498" priority="4" operator="containsText" text="En ejecución">
      <formula>NOT(ISERROR(SEARCH("En ejecución",D240)))</formula>
    </cfRule>
    <cfRule type="containsText" dxfId="497" priority="5" operator="containsText" text="En revisión por la OCI">
      <formula>NOT(ISERROR(SEARCH("En revisión por la OCI",D240)))</formula>
    </cfRule>
  </conditionalFormatting>
  <conditionalFormatting sqref="D256:D258">
    <cfRule type="iconSet" priority="1">
      <iconSet iconSet="5Arrows">
        <cfvo type="percent" val="0"/>
        <cfvo type="num" val="60"/>
        <cfvo type="num" val="70"/>
        <cfvo type="num" val="80"/>
        <cfvo type="num" val="100"/>
      </iconSet>
    </cfRule>
  </conditionalFormatting>
  <dataValidations count="2">
    <dataValidation type="list" allowBlank="1" showInputMessage="1" showErrorMessage="1" promptTitle="Estado y evaluación entidad" prompt="Solamente ingrese_x000a_En ejecución_x000a_Cumplida_x000a_Incumplida_x000a_En revisión por la OCI" sqref="D240:D253" xr:uid="{95E181E2-1D8D-4231-9337-22DC687D2ACF}">
      <formula1>$AU$2:$AU$6</formula1>
    </dataValidation>
    <dataValidation type="whole" operator="greaterThanOrEqual" allowBlank="1" showInputMessage="1" showErrorMessage="1" sqref="C246 C249" xr:uid="{00000000-0002-0000-0000-000000000000}">
      <formula1>1</formula1>
    </dataValidation>
  </dataValidations>
  <pageMargins left="0.23622047244094491" right="0.23622047244094491" top="0.74803149606299213" bottom="0.74803149606299213" header="0.31496062992125984" footer="0.31496062992125984"/>
  <pageSetup scale="36" orientation="landscape" r:id="rId12"/>
  <drawing r:id="rId13"/>
  <legacyDrawing r:id="rId14"/>
  <extLst>
    <ext xmlns:x14="http://schemas.microsoft.com/office/spreadsheetml/2009/9/main" uri="{78C0D931-6437-407d-A8EE-F0AAD7539E65}">
      <x14:conditionalFormattings>
        <x14:conditionalFormatting xmlns:xm="http://schemas.microsoft.com/office/excel/2006/main">
          <x14:cfRule type="containsText" priority="2" operator="containsText" id="{CCBD05C2-5C5F-4ED5-A951-0D03063C090D}">
            <xm:f>NOT(ISERROR(SEARCH($AU$5,D240)))</xm:f>
            <xm:f>$AU$5</xm:f>
            <x14:dxf>
              <font>
                <b/>
                <i val="0"/>
              </font>
              <fill>
                <patternFill>
                  <bgColor rgb="FFFF0000"/>
                </patternFill>
              </fill>
            </x14:dxf>
          </x14:cfRule>
          <xm:sqref>D240:D253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4" sqref="G24"/>
    </sheetView>
  </sheetViews>
  <sheetFormatPr baseColWidth="10" defaultColWidth="11.42578125" defaultRowHeight="15"/>
  <cols>
    <col min="1" max="2" width="11.42578125" style="3"/>
    <col min="3" max="3" width="17.5703125" style="3" customWidth="1"/>
    <col min="4" max="4" width="28.28515625" style="3" customWidth="1"/>
    <col min="5" max="6" width="11.42578125" style="3"/>
    <col min="7" max="7" width="14.140625" style="3" bestFit="1" customWidth="1"/>
    <col min="8" max="16384" width="11.42578125" style="3"/>
  </cols>
  <sheetData>
    <row r="1" spans="1:17" ht="15.75">
      <c r="A1" s="234" t="s">
        <v>12</v>
      </c>
      <c r="B1" s="234"/>
      <c r="C1" s="234"/>
      <c r="D1" s="234"/>
      <c r="E1" s="234"/>
      <c r="F1" s="234"/>
      <c r="G1" s="234"/>
      <c r="H1" s="234"/>
      <c r="I1" s="234"/>
      <c r="J1" s="234"/>
      <c r="K1" s="234"/>
      <c r="L1" s="234"/>
      <c r="M1" s="234"/>
      <c r="N1" s="234"/>
    </row>
    <row r="2" spans="1:17" ht="15.75">
      <c r="A2" s="234" t="s">
        <v>13</v>
      </c>
      <c r="B2" s="234"/>
      <c r="C2" s="234"/>
      <c r="D2" s="234"/>
      <c r="E2" s="234"/>
      <c r="F2" s="234"/>
      <c r="G2" s="234"/>
      <c r="H2" s="234"/>
      <c r="I2" s="234"/>
      <c r="J2" s="234"/>
      <c r="K2" s="234"/>
      <c r="L2" s="234"/>
      <c r="M2" s="234"/>
      <c r="N2" s="234"/>
    </row>
    <row r="3" spans="1:17" ht="15.75">
      <c r="A3" s="235" t="s">
        <v>14</v>
      </c>
      <c r="B3" s="235"/>
      <c r="C3" s="235"/>
      <c r="D3" s="235"/>
      <c r="E3" s="235"/>
      <c r="F3" s="235"/>
      <c r="G3" s="235"/>
      <c r="H3" s="235"/>
      <c r="I3" s="235"/>
      <c r="J3" s="235"/>
      <c r="K3" s="235"/>
      <c r="L3" s="235"/>
      <c r="M3" s="235"/>
      <c r="N3" s="235"/>
    </row>
    <row r="4" spans="1:17">
      <c r="A4" s="4"/>
      <c r="B4" s="4"/>
      <c r="C4" s="4"/>
      <c r="D4" s="4"/>
      <c r="E4" s="4"/>
      <c r="F4" s="4"/>
      <c r="G4" s="4"/>
      <c r="H4" s="4"/>
      <c r="I4" s="5"/>
      <c r="J4" s="5"/>
      <c r="K4" s="5"/>
      <c r="L4" s="5"/>
      <c r="M4" s="4"/>
      <c r="N4" s="4"/>
    </row>
    <row r="5" spans="1:17" ht="15.75">
      <c r="A5" s="6" t="s">
        <v>15</v>
      </c>
      <c r="B5" s="6"/>
      <c r="C5" s="7"/>
      <c r="D5" s="236" t="s">
        <v>147</v>
      </c>
      <c r="E5" s="236"/>
      <c r="F5" s="236"/>
      <c r="G5" s="236"/>
      <c r="H5" s="236"/>
      <c r="I5" s="236"/>
      <c r="J5" s="8"/>
      <c r="K5" s="8"/>
      <c r="L5" s="8"/>
      <c r="M5" s="9"/>
    </row>
    <row r="6" spans="1:17" ht="15.75">
      <c r="A6" s="6"/>
      <c r="B6" s="6"/>
      <c r="C6" s="7"/>
      <c r="D6" s="233"/>
      <c r="E6" s="233"/>
      <c r="F6" s="233"/>
      <c r="G6" s="233"/>
      <c r="H6" s="233"/>
      <c r="I6" s="233"/>
      <c r="J6" s="10"/>
      <c r="K6" s="10"/>
      <c r="L6" s="10"/>
      <c r="M6" s="11"/>
    </row>
    <row r="7" spans="1:17" ht="15.75">
      <c r="A7" s="6" t="s">
        <v>16</v>
      </c>
      <c r="B7" s="6"/>
      <c r="C7" s="7"/>
      <c r="D7" s="236" t="s">
        <v>523</v>
      </c>
      <c r="E7" s="236"/>
      <c r="F7" s="236"/>
      <c r="G7" s="236"/>
      <c r="H7" s="233"/>
      <c r="I7" s="233"/>
      <c r="J7" s="10"/>
      <c r="K7" s="10"/>
      <c r="L7" s="10"/>
      <c r="M7" s="11"/>
    </row>
    <row r="8" spans="1:17" ht="15.75">
      <c r="A8" s="6"/>
      <c r="B8" s="6"/>
      <c r="C8" s="7"/>
      <c r="D8" s="12"/>
      <c r="E8" s="13"/>
      <c r="F8" s="14"/>
      <c r="G8" s="15"/>
      <c r="H8" s="15"/>
      <c r="I8" s="16"/>
      <c r="J8" s="16"/>
      <c r="K8" s="16"/>
      <c r="L8" s="16"/>
      <c r="M8" s="11"/>
    </row>
    <row r="9" spans="1:17" ht="15.75">
      <c r="A9" s="6" t="s">
        <v>17</v>
      </c>
      <c r="B9" s="6"/>
      <c r="C9" s="7"/>
      <c r="D9" s="232">
        <v>899999062</v>
      </c>
      <c r="E9" s="232"/>
      <c r="F9" s="233"/>
      <c r="G9" s="233"/>
      <c r="H9" s="233"/>
      <c r="I9" s="233"/>
      <c r="J9" s="10"/>
      <c r="K9" s="10"/>
      <c r="L9" s="10"/>
      <c r="M9" s="11"/>
    </row>
    <row r="10" spans="1:17" ht="15.75">
      <c r="A10" s="6"/>
      <c r="B10" s="6"/>
      <c r="C10" s="7"/>
      <c r="D10" s="17"/>
      <c r="E10" s="18"/>
      <c r="F10" s="14"/>
      <c r="G10" s="15"/>
      <c r="H10" s="15"/>
      <c r="I10" s="16"/>
      <c r="J10" s="16"/>
      <c r="K10" s="16"/>
      <c r="L10" s="16"/>
      <c r="M10" s="11"/>
    </row>
    <row r="11" spans="1:17" ht="15.75">
      <c r="A11" s="244" t="s">
        <v>18</v>
      </c>
      <c r="B11" s="244"/>
      <c r="C11" s="244"/>
      <c r="D11" s="236">
        <v>2018</v>
      </c>
      <c r="E11" s="236"/>
      <c r="F11" s="236"/>
      <c r="G11" s="233"/>
      <c r="H11" s="233"/>
      <c r="I11" s="233"/>
      <c r="J11" s="10"/>
      <c r="K11" s="10"/>
      <c r="L11" s="10"/>
      <c r="M11" s="19"/>
    </row>
    <row r="12" spans="1:17" ht="15.75">
      <c r="A12" s="20"/>
      <c r="B12" s="20"/>
      <c r="C12" s="20"/>
      <c r="D12" s="245"/>
      <c r="E12" s="233"/>
      <c r="F12" s="233"/>
      <c r="G12" s="233"/>
      <c r="H12" s="233"/>
      <c r="I12" s="233"/>
      <c r="J12" s="10"/>
      <c r="K12" s="10"/>
      <c r="L12" s="10"/>
      <c r="M12" s="19"/>
    </row>
    <row r="13" spans="1:17" ht="15.75">
      <c r="A13" s="244" t="s">
        <v>19</v>
      </c>
      <c r="B13" s="244"/>
      <c r="C13" s="244"/>
      <c r="D13" s="236" t="s">
        <v>524</v>
      </c>
      <c r="E13" s="236"/>
      <c r="F13" s="236"/>
      <c r="G13" s="236"/>
      <c r="H13" s="236"/>
      <c r="I13" s="236"/>
      <c r="J13" s="8"/>
      <c r="K13" s="8"/>
      <c r="L13" s="8"/>
      <c r="M13" s="4"/>
    </row>
    <row r="14" spans="1:17" ht="15.75">
      <c r="A14" s="20"/>
      <c r="B14" s="20"/>
      <c r="C14" s="20"/>
      <c r="D14" s="8"/>
      <c r="E14" s="8"/>
      <c r="F14" s="14"/>
      <c r="G14" s="21"/>
      <c r="H14" s="21"/>
      <c r="I14" s="22"/>
      <c r="J14" s="22"/>
      <c r="K14" s="22"/>
      <c r="L14" s="22"/>
      <c r="M14" s="4"/>
      <c r="Q14" s="53"/>
    </row>
    <row r="15" spans="1:17" ht="15.75">
      <c r="A15" s="244" t="s">
        <v>20</v>
      </c>
      <c r="B15" s="244"/>
      <c r="C15" s="244"/>
      <c r="D15" s="246">
        <f>'126PE01-PR08-F2'!Y4</f>
        <v>43646</v>
      </c>
      <c r="E15" s="246"/>
      <c r="F15" s="247"/>
      <c r="G15" s="247"/>
      <c r="H15" s="247"/>
      <c r="I15" s="247"/>
      <c r="J15" s="23"/>
      <c r="K15" s="23"/>
      <c r="L15" s="23"/>
      <c r="M15" s="4"/>
      <c r="Q15" s="53"/>
    </row>
    <row r="16" spans="1:17">
      <c r="Q16" s="53"/>
    </row>
    <row r="17" spans="1:17" ht="20.25">
      <c r="A17" s="237"/>
      <c r="B17" s="237"/>
      <c r="C17" s="237"/>
      <c r="D17" s="237"/>
      <c r="E17" s="237"/>
      <c r="F17" s="237"/>
      <c r="G17" s="237"/>
      <c r="H17" s="237"/>
      <c r="I17" s="237"/>
      <c r="J17" s="237"/>
      <c r="K17" s="237"/>
      <c r="L17" s="237"/>
      <c r="M17" s="237"/>
      <c r="N17" s="237"/>
      <c r="Q17" s="53"/>
    </row>
    <row r="18" spans="1:17">
      <c r="C18" s="24"/>
      <c r="D18" s="24"/>
      <c r="E18" s="24"/>
      <c r="F18" s="24"/>
      <c r="G18" s="24"/>
      <c r="H18" s="24"/>
      <c r="I18" s="25"/>
      <c r="J18" s="25"/>
      <c r="K18" s="25"/>
      <c r="L18" s="25"/>
      <c r="M18" s="26"/>
      <c r="Q18" s="53"/>
    </row>
    <row r="19" spans="1:17">
      <c r="C19" s="238" t="s">
        <v>519</v>
      </c>
      <c r="D19" s="239"/>
      <c r="E19" s="239"/>
      <c r="F19" s="239"/>
      <c r="G19" s="239"/>
      <c r="H19" s="240"/>
      <c r="I19" s="25"/>
      <c r="J19" s="25"/>
      <c r="K19" s="25"/>
      <c r="L19" s="25"/>
      <c r="Q19" s="53"/>
    </row>
    <row r="20" spans="1:17">
      <c r="C20" s="241"/>
      <c r="D20" s="242"/>
      <c r="E20" s="242"/>
      <c r="F20" s="242"/>
      <c r="G20" s="242"/>
      <c r="H20" s="243"/>
      <c r="I20" s="25"/>
      <c r="J20" s="25"/>
      <c r="K20" s="25"/>
      <c r="L20" s="25"/>
      <c r="Q20" s="53"/>
    </row>
    <row r="21" spans="1:17">
      <c r="C21" s="241"/>
      <c r="D21" s="242"/>
      <c r="E21" s="242"/>
      <c r="F21" s="242"/>
      <c r="G21" s="242"/>
      <c r="H21" s="243"/>
      <c r="I21" s="25"/>
      <c r="J21" s="25"/>
      <c r="K21" s="25"/>
      <c r="L21" s="25"/>
      <c r="N21" s="27"/>
      <c r="Q21" s="53"/>
    </row>
    <row r="22" spans="1:17" ht="15.75">
      <c r="C22" s="28" t="s">
        <v>21</v>
      </c>
      <c r="D22" s="29"/>
      <c r="E22" s="29"/>
      <c r="F22" s="29"/>
      <c r="G22" s="29"/>
      <c r="H22" s="30"/>
      <c r="I22" s="25"/>
      <c r="J22" s="25"/>
      <c r="K22" s="25"/>
      <c r="L22" s="25"/>
      <c r="N22" s="27"/>
      <c r="Q22" s="53"/>
    </row>
    <row r="23" spans="1:17" ht="15.75">
      <c r="C23" s="28"/>
      <c r="D23" s="29"/>
      <c r="E23" s="29"/>
      <c r="F23" s="29"/>
      <c r="G23" s="29"/>
      <c r="H23" s="30"/>
      <c r="I23" s="25"/>
      <c r="J23" s="25"/>
      <c r="K23" s="25"/>
      <c r="L23" s="25"/>
      <c r="N23" s="31"/>
      <c r="Q23" s="53"/>
    </row>
    <row r="24" spans="1:17" ht="15.75">
      <c r="C24" s="28" t="s">
        <v>22</v>
      </c>
      <c r="D24" s="29"/>
      <c r="E24" s="76" t="s">
        <v>23</v>
      </c>
      <c r="F24" s="77"/>
      <c r="G24" s="78">
        <f>'126PE01-PR08-F2'!Z136</f>
        <v>2693.4285714285706</v>
      </c>
      <c r="H24" s="30"/>
      <c r="Q24" s="53"/>
    </row>
    <row r="25" spans="1:17" ht="15.75">
      <c r="C25" s="28" t="s">
        <v>24</v>
      </c>
      <c r="D25" s="29"/>
      <c r="E25" s="79" t="s">
        <v>25</v>
      </c>
      <c r="F25" s="80"/>
      <c r="G25" s="81">
        <f>'126PE01-PR08-F2'!U136</f>
        <v>4017.4285714285757</v>
      </c>
      <c r="H25" s="30"/>
      <c r="Q25" s="53"/>
    </row>
    <row r="26" spans="1:17" ht="15.75">
      <c r="C26" s="28" t="s">
        <v>106</v>
      </c>
      <c r="D26" s="29"/>
      <c r="E26" s="32" t="s">
        <v>26</v>
      </c>
      <c r="F26" s="33"/>
      <c r="G26" s="47">
        <f>IF('126PE01-PR08-F2'!Y136=0,0,'126PE01-PR08-F2'!Y136/G24)</f>
        <v>0.99163148403521795</v>
      </c>
      <c r="H26" s="34"/>
      <c r="N26" s="35"/>
      <c r="O26" s="35"/>
      <c r="P26" s="35"/>
      <c r="Q26" s="53"/>
    </row>
    <row r="27" spans="1:17" ht="15.75">
      <c r="C27" s="28" t="s">
        <v>27</v>
      </c>
      <c r="D27" s="29"/>
      <c r="E27" s="32" t="s">
        <v>28</v>
      </c>
      <c r="F27" s="33"/>
      <c r="G27" s="47">
        <f>IF('126PE01-PR08-F2'!X136=0,0,'126PE01-PR08-F2'!X136/G25)</f>
        <v>0.80716947585520182</v>
      </c>
      <c r="H27" s="36"/>
      <c r="M27" s="37"/>
      <c r="N27" s="38"/>
      <c r="Q27" s="53"/>
    </row>
    <row r="28" spans="1:17">
      <c r="C28" s="39"/>
      <c r="D28" s="40"/>
      <c r="E28" s="41"/>
      <c r="F28" s="42"/>
      <c r="G28" s="43"/>
      <c r="H28" s="44"/>
      <c r="M28" s="37"/>
      <c r="N28" s="38"/>
      <c r="Q28" s="53"/>
    </row>
    <row r="29" spans="1:17">
      <c r="M29" s="37"/>
      <c r="Q29" s="53"/>
    </row>
    <row r="30" spans="1:17">
      <c r="Q30" s="53"/>
    </row>
    <row r="31" spans="1:17">
      <c r="Q31" s="53"/>
    </row>
    <row r="32" spans="1:17">
      <c r="C32" s="1"/>
      <c r="D32" s="1"/>
      <c r="Q32" s="53"/>
    </row>
    <row r="33" spans="3:17">
      <c r="C33" s="45"/>
      <c r="D33" s="2"/>
      <c r="Q33" s="53"/>
    </row>
    <row r="34" spans="3:17">
      <c r="C34" s="46"/>
      <c r="D34" s="2"/>
      <c r="Q34" s="53"/>
    </row>
    <row r="35" spans="3:17">
      <c r="C35" s="46"/>
      <c r="D35" s="2"/>
      <c r="Q35" s="53"/>
    </row>
    <row r="36" spans="3:17">
      <c r="C36" s="45"/>
      <c r="D36" s="2"/>
      <c r="Q36" s="53"/>
    </row>
    <row r="37" spans="3:17">
      <c r="C37" s="46"/>
      <c r="D37" s="2"/>
      <c r="Q37" s="53"/>
    </row>
    <row r="38" spans="3:17">
      <c r="C38" s="46"/>
      <c r="D38" s="2"/>
      <c r="Q38" s="53"/>
    </row>
    <row r="39" spans="3:17">
      <c r="C39" s="45"/>
      <c r="D39" s="2"/>
      <c r="Q39" s="53"/>
    </row>
    <row r="40" spans="3:17">
      <c r="C40" s="46"/>
      <c r="D40" s="2"/>
      <c r="Q40" s="53"/>
    </row>
    <row r="41" spans="3:17">
      <c r="C41" s="46"/>
      <c r="D41" s="2"/>
      <c r="Q41" s="53"/>
    </row>
    <row r="42" spans="3:17">
      <c r="C42" s="45"/>
      <c r="D42" s="2"/>
      <c r="Q42" s="53"/>
    </row>
    <row r="43" spans="3:17">
      <c r="C43"/>
      <c r="D43"/>
      <c r="Q43" s="53"/>
    </row>
    <row r="44" spans="3:17">
      <c r="C44"/>
      <c r="D44"/>
      <c r="Q44" s="53"/>
    </row>
    <row r="45" spans="3:17">
      <c r="C45"/>
      <c r="D45"/>
      <c r="Q45" s="53"/>
    </row>
    <row r="46" spans="3:17">
      <c r="C46"/>
      <c r="D46"/>
      <c r="Q46" s="53"/>
    </row>
    <row r="47" spans="3:17">
      <c r="C47"/>
      <c r="D47"/>
      <c r="Q47" s="53"/>
    </row>
    <row r="48" spans="3:17">
      <c r="C48"/>
      <c r="D48"/>
      <c r="Q48" s="53"/>
    </row>
    <row r="49" spans="3:17">
      <c r="C49"/>
      <c r="D49"/>
      <c r="Q49" s="53"/>
    </row>
    <row r="50" spans="3:17">
      <c r="Q50" s="53"/>
    </row>
    <row r="51" spans="3:17">
      <c r="Q51" s="53"/>
    </row>
    <row r="52" spans="3:17">
      <c r="Q52" s="53"/>
    </row>
    <row r="53" spans="3:17">
      <c r="Q53" s="53"/>
    </row>
    <row r="54" spans="3:17">
      <c r="Q54" s="53"/>
    </row>
    <row r="55" spans="3:17">
      <c r="Q55" s="53"/>
    </row>
    <row r="56" spans="3:17">
      <c r="Q56" s="53"/>
    </row>
    <row r="57" spans="3:17">
      <c r="Q57" s="53"/>
    </row>
    <row r="58" spans="3:17">
      <c r="Q58" s="53"/>
    </row>
    <row r="59" spans="3:17">
      <c r="Q59" s="53"/>
    </row>
    <row r="60" spans="3:17">
      <c r="Q60" s="53"/>
    </row>
    <row r="61" spans="3:17">
      <c r="Q61" s="53"/>
    </row>
    <row r="62" spans="3:17">
      <c r="Q62" s="53"/>
    </row>
    <row r="63" spans="3:17">
      <c r="Q63" s="53"/>
    </row>
    <row r="64" spans="3:17">
      <c r="Q64" s="53"/>
    </row>
    <row r="65" spans="17:17">
      <c r="Q65" s="53"/>
    </row>
    <row r="66" spans="17:17">
      <c r="Q66" s="53"/>
    </row>
    <row r="67" spans="17:17">
      <c r="Q67" s="53"/>
    </row>
    <row r="68" spans="17:17">
      <c r="Q68" s="53"/>
    </row>
    <row r="69" spans="17:17">
      <c r="Q69" s="53"/>
    </row>
    <row r="70" spans="17:17">
      <c r="Q70" s="53"/>
    </row>
    <row r="71" spans="17:17">
      <c r="Q71" s="53"/>
    </row>
    <row r="72" spans="17:17">
      <c r="Q72" s="53"/>
    </row>
    <row r="73" spans="17:17">
      <c r="Q73" s="53"/>
    </row>
    <row r="74" spans="17:17">
      <c r="Q74" s="53"/>
    </row>
    <row r="75" spans="17:17">
      <c r="Q75" s="53"/>
    </row>
    <row r="76" spans="17:17">
      <c r="Q76" s="53"/>
    </row>
    <row r="77" spans="17:17">
      <c r="Q77" s="53"/>
    </row>
    <row r="78" spans="17:17">
      <c r="Q78" s="53"/>
    </row>
    <row r="79" spans="17:17">
      <c r="Q79" s="53"/>
    </row>
    <row r="80" spans="17:17">
      <c r="Q80" s="53"/>
    </row>
    <row r="81" spans="17:17">
      <c r="Q81" s="53"/>
    </row>
    <row r="82" spans="17:17">
      <c r="Q82" s="53"/>
    </row>
    <row r="83" spans="17:17">
      <c r="Q83" s="53"/>
    </row>
    <row r="84" spans="17:17">
      <c r="Q84" s="53"/>
    </row>
    <row r="85" spans="17:17">
      <c r="Q85" s="53"/>
    </row>
    <row r="86" spans="17:17">
      <c r="Q86" s="53"/>
    </row>
    <row r="87" spans="17:17">
      <c r="Q87" s="53"/>
    </row>
    <row r="88" spans="17:17">
      <c r="Q88" s="53"/>
    </row>
    <row r="89" spans="17:17">
      <c r="Q89" s="53"/>
    </row>
    <row r="90" spans="17:17">
      <c r="Q90" s="53"/>
    </row>
    <row r="91" spans="17:17">
      <c r="Q91" s="53"/>
    </row>
    <row r="92" spans="17:17">
      <c r="Q92" s="53"/>
    </row>
    <row r="93" spans="17:17">
      <c r="Q93" s="53"/>
    </row>
    <row r="94" spans="17:17">
      <c r="Q94" s="53"/>
    </row>
    <row r="95" spans="17:17">
      <c r="Q95" s="53"/>
    </row>
    <row r="96" spans="17:17">
      <c r="Q96" s="53"/>
    </row>
    <row r="97" spans="17:17">
      <c r="Q97" s="53"/>
    </row>
    <row r="98" spans="17:17">
      <c r="Q98" s="53"/>
    </row>
    <row r="99" spans="17:17">
      <c r="Q99" s="53"/>
    </row>
    <row r="100" spans="17:17">
      <c r="Q100" s="53"/>
    </row>
    <row r="101" spans="17:17">
      <c r="Q101" s="53"/>
    </row>
    <row r="102" spans="17:17">
      <c r="Q102" s="53"/>
    </row>
    <row r="103" spans="17:17">
      <c r="Q103" s="53"/>
    </row>
    <row r="104" spans="17:17">
      <c r="Q104" s="53"/>
    </row>
    <row r="105" spans="17:17">
      <c r="Q105" s="53"/>
    </row>
    <row r="106" spans="17:17">
      <c r="Q106" s="53"/>
    </row>
    <row r="107" spans="17:17">
      <c r="Q107" s="53"/>
    </row>
    <row r="108" spans="17:17">
      <c r="Q108" s="53"/>
    </row>
    <row r="109" spans="17:17">
      <c r="Q109" s="53"/>
    </row>
    <row r="110" spans="17:17">
      <c r="Q110" s="53"/>
    </row>
    <row r="111" spans="17:17">
      <c r="Q111" s="53"/>
    </row>
    <row r="112" spans="17:17">
      <c r="Q112" s="53"/>
    </row>
    <row r="113" spans="17:17">
      <c r="Q113" s="53"/>
    </row>
    <row r="114" spans="17:17">
      <c r="Q114" s="53"/>
    </row>
    <row r="115" spans="17:17">
      <c r="Q115" s="53"/>
    </row>
    <row r="116" spans="17:17">
      <c r="Q116" s="53"/>
    </row>
    <row r="117" spans="17:17">
      <c r="Q117" s="53"/>
    </row>
    <row r="118" spans="17:17">
      <c r="Q118" s="53"/>
    </row>
    <row r="119" spans="17:17">
      <c r="Q119" s="53"/>
    </row>
    <row r="120" spans="17:17">
      <c r="Q120" s="53"/>
    </row>
    <row r="121" spans="17:17">
      <c r="Q121" s="53"/>
    </row>
    <row r="122" spans="17:17">
      <c r="Q122" s="53"/>
    </row>
    <row r="123" spans="17:17">
      <c r="Q123" s="53"/>
    </row>
    <row r="124" spans="17:17">
      <c r="Q124" s="53"/>
    </row>
    <row r="125" spans="17:17">
      <c r="Q125" s="53"/>
    </row>
    <row r="126" spans="17:17">
      <c r="Q126" s="53"/>
    </row>
    <row r="127" spans="17:17">
      <c r="Q127" s="53"/>
    </row>
    <row r="128" spans="17:17">
      <c r="Q128" s="53"/>
    </row>
    <row r="129" spans="17:17">
      <c r="Q129" s="53"/>
    </row>
    <row r="130" spans="17:17">
      <c r="Q130" s="53"/>
    </row>
    <row r="131" spans="17:17">
      <c r="Q131" s="53"/>
    </row>
    <row r="132" spans="17:17">
      <c r="Q132" s="53"/>
    </row>
    <row r="133" spans="17:17">
      <c r="Q133" s="53"/>
    </row>
    <row r="134" spans="17:17">
      <c r="Q134" s="53"/>
    </row>
    <row r="135" spans="17:17">
      <c r="Q135" s="53"/>
    </row>
    <row r="136" spans="17:17">
      <c r="Q136" s="53"/>
    </row>
    <row r="137" spans="17:17">
      <c r="Q137" s="53"/>
    </row>
    <row r="138" spans="17:17">
      <c r="Q138" s="53"/>
    </row>
    <row r="139" spans="17:17">
      <c r="Q139" s="53"/>
    </row>
    <row r="140" spans="17:17">
      <c r="Q140" s="53"/>
    </row>
    <row r="141" spans="17:17">
      <c r="Q141" s="53"/>
    </row>
    <row r="142" spans="17:17">
      <c r="Q142" s="53"/>
    </row>
    <row r="143" spans="17:17">
      <c r="Q143" s="53"/>
    </row>
    <row r="144" spans="17:17">
      <c r="Q144" s="53"/>
    </row>
    <row r="145" spans="17:17">
      <c r="Q145" s="53"/>
    </row>
    <row r="146" spans="17:17">
      <c r="Q146" s="53"/>
    </row>
    <row r="147" spans="17:17">
      <c r="Q147" s="53"/>
    </row>
    <row r="148" spans="17:17">
      <c r="Q148" s="53"/>
    </row>
    <row r="149" spans="17:17">
      <c r="Q149" s="53"/>
    </row>
    <row r="150" spans="17:17">
      <c r="Q150" s="53"/>
    </row>
    <row r="151" spans="17:17">
      <c r="Q151" s="53"/>
    </row>
    <row r="152" spans="17:17">
      <c r="Q152" s="53"/>
    </row>
    <row r="153" spans="17:17">
      <c r="Q153" s="53"/>
    </row>
    <row r="154" spans="17:17">
      <c r="Q154" s="53"/>
    </row>
    <row r="155" spans="17:17">
      <c r="Q155" s="53"/>
    </row>
    <row r="156" spans="17:17">
      <c r="Q156" s="53"/>
    </row>
    <row r="157" spans="17:17">
      <c r="Q157" s="53"/>
    </row>
    <row r="158" spans="17:17">
      <c r="Q158" s="53"/>
    </row>
    <row r="159" spans="17:17">
      <c r="Q159" s="53"/>
    </row>
    <row r="160" spans="17:17">
      <c r="Q160" s="53"/>
    </row>
    <row r="161" spans="17:17">
      <c r="Q161" s="53"/>
    </row>
    <row r="162" spans="17:17">
      <c r="Q162" s="53"/>
    </row>
    <row r="163" spans="17:17">
      <c r="Q163" s="53"/>
    </row>
    <row r="164" spans="17:17">
      <c r="Q164" s="53"/>
    </row>
    <row r="165" spans="17:17">
      <c r="Q165" s="53"/>
    </row>
    <row r="166" spans="17:17">
      <c r="Q166" s="53"/>
    </row>
    <row r="167" spans="17:17">
      <c r="Q167" s="53"/>
    </row>
    <row r="168" spans="17:17">
      <c r="Q168" s="53"/>
    </row>
    <row r="169" spans="17:17">
      <c r="Q169" s="53"/>
    </row>
    <row r="170" spans="17:17">
      <c r="Q170" s="53"/>
    </row>
    <row r="171" spans="17:17">
      <c r="Q171" s="53"/>
    </row>
    <row r="172" spans="17:17">
      <c r="Q172" s="53"/>
    </row>
    <row r="173" spans="17:17">
      <c r="Q173" s="53"/>
    </row>
    <row r="174" spans="17:17">
      <c r="Q174" s="53"/>
    </row>
    <row r="175" spans="17:17">
      <c r="Q175" s="53"/>
    </row>
    <row r="176" spans="17:17">
      <c r="Q176" s="53"/>
    </row>
    <row r="177" spans="17:17">
      <c r="Q177" s="53"/>
    </row>
    <row r="178" spans="17:17">
      <c r="Q178" s="53"/>
    </row>
    <row r="179" spans="17:17">
      <c r="Q179" s="53"/>
    </row>
    <row r="180" spans="17:17">
      <c r="Q180" s="53"/>
    </row>
    <row r="181" spans="17:17">
      <c r="Q181" s="53"/>
    </row>
    <row r="182" spans="17:17">
      <c r="Q182" s="53"/>
    </row>
    <row r="183" spans="17:17">
      <c r="Q183" s="53"/>
    </row>
    <row r="184" spans="17:17">
      <c r="Q184" s="53"/>
    </row>
    <row r="185" spans="17:17">
      <c r="Q185" s="53"/>
    </row>
    <row r="186" spans="17:17">
      <c r="Q186" s="53"/>
    </row>
    <row r="187" spans="17:17">
      <c r="Q187" s="53"/>
    </row>
    <row r="188" spans="17:17">
      <c r="Q188" s="53"/>
    </row>
    <row r="189" spans="17:17">
      <c r="Q189" s="53"/>
    </row>
    <row r="190" spans="17:17">
      <c r="Q190" s="53"/>
    </row>
    <row r="191" spans="17:17">
      <c r="Q191" s="53"/>
    </row>
    <row r="192" spans="17:17">
      <c r="Q192" s="53"/>
    </row>
    <row r="193" spans="17:17">
      <c r="Q193" s="53"/>
    </row>
    <row r="194" spans="17:17">
      <c r="Q194" s="53"/>
    </row>
    <row r="195" spans="17:17">
      <c r="Q195" s="53"/>
    </row>
    <row r="196" spans="17:17">
      <c r="Q196" s="53"/>
    </row>
    <row r="197" spans="17:17">
      <c r="Q197" s="53"/>
    </row>
    <row r="198" spans="17:17">
      <c r="Q198" s="53"/>
    </row>
    <row r="199" spans="17:17">
      <c r="Q199" s="53"/>
    </row>
    <row r="200" spans="17:17">
      <c r="Q200" s="53"/>
    </row>
    <row r="201" spans="17:17">
      <c r="Q201" s="53"/>
    </row>
    <row r="202" spans="17:17">
      <c r="Q202" s="53"/>
    </row>
    <row r="203" spans="17:17">
      <c r="Q203" s="53"/>
    </row>
    <row r="204" spans="17:17">
      <c r="Q204" s="53"/>
    </row>
    <row r="205" spans="17:17">
      <c r="Q205" s="53"/>
    </row>
    <row r="206" spans="17:17">
      <c r="Q206" s="53"/>
    </row>
    <row r="207" spans="17:17">
      <c r="Q207" s="53"/>
    </row>
    <row r="208" spans="17:17">
      <c r="Q208" s="53"/>
    </row>
    <row r="209" spans="17:17">
      <c r="Q209" s="53"/>
    </row>
    <row r="210" spans="17:17">
      <c r="Q210" s="53"/>
    </row>
    <row r="211" spans="17:17">
      <c r="Q211" s="53"/>
    </row>
    <row r="212" spans="17:17">
      <c r="Q212" s="53"/>
    </row>
    <row r="213" spans="17:17">
      <c r="Q213" s="53"/>
    </row>
    <row r="214" spans="17:17">
      <c r="Q214" s="53"/>
    </row>
    <row r="215" spans="17:17">
      <c r="Q215" s="53"/>
    </row>
    <row r="216" spans="17:17">
      <c r="Q216" s="53"/>
    </row>
    <row r="217" spans="17:17">
      <c r="Q217" s="53"/>
    </row>
    <row r="218" spans="17:17">
      <c r="Q218" s="53"/>
    </row>
    <row r="219" spans="17:17">
      <c r="Q219" s="53"/>
    </row>
    <row r="220" spans="17:17">
      <c r="Q220" s="53"/>
    </row>
    <row r="221" spans="17:17">
      <c r="Q221" s="53"/>
    </row>
    <row r="222" spans="17:17">
      <c r="Q222" s="53"/>
    </row>
    <row r="223" spans="17:17">
      <c r="Q223" s="53"/>
    </row>
    <row r="224" spans="17:17">
      <c r="Q224" s="53"/>
    </row>
    <row r="225" spans="17:17">
      <c r="Q225" s="53"/>
    </row>
    <row r="226" spans="17:17">
      <c r="Q226" s="53"/>
    </row>
    <row r="227" spans="17:17">
      <c r="Q227" s="53"/>
    </row>
    <row r="228" spans="17:17">
      <c r="Q228" s="53"/>
    </row>
    <row r="229" spans="17:17">
      <c r="Q229" s="53"/>
    </row>
    <row r="230" spans="17:17">
      <c r="Q230" s="53"/>
    </row>
    <row r="231" spans="17:17">
      <c r="Q231" s="53"/>
    </row>
    <row r="232" spans="17:17">
      <c r="Q232" s="53"/>
    </row>
    <row r="233" spans="17:17">
      <c r="Q233" s="53"/>
    </row>
    <row r="234" spans="17:17">
      <c r="Q234" s="53"/>
    </row>
    <row r="235" spans="17:17">
      <c r="Q235" s="53"/>
    </row>
    <row r="236" spans="17:17">
      <c r="Q236" s="53"/>
    </row>
    <row r="237" spans="17:17">
      <c r="Q237" s="53"/>
    </row>
    <row r="238" spans="17:17">
      <c r="Q238" s="53"/>
    </row>
    <row r="239" spans="17:17">
      <c r="Q239" s="53"/>
    </row>
    <row r="240" spans="17:17">
      <c r="Q240" s="53"/>
    </row>
    <row r="241" spans="17:17">
      <c r="Q241" s="53"/>
    </row>
    <row r="242" spans="17:17">
      <c r="Q242" s="53"/>
    </row>
    <row r="243" spans="17:17">
      <c r="Q243" s="53"/>
    </row>
    <row r="244" spans="17:17">
      <c r="Q244" s="53"/>
    </row>
    <row r="245" spans="17:17">
      <c r="Q245" s="53"/>
    </row>
    <row r="246" spans="17:17">
      <c r="Q246" s="53"/>
    </row>
    <row r="247" spans="17:17">
      <c r="Q247" s="53"/>
    </row>
    <row r="248" spans="17:17">
      <c r="Q248" s="53"/>
    </row>
    <row r="249" spans="17:17">
      <c r="Q249" s="53"/>
    </row>
    <row r="250" spans="17:17">
      <c r="Q250" s="53"/>
    </row>
    <row r="251" spans="17:17">
      <c r="Q251" s="53"/>
    </row>
    <row r="252" spans="17:17">
      <c r="Q252" s="53"/>
    </row>
    <row r="253" spans="17:17">
      <c r="Q253" s="53"/>
    </row>
    <row r="254" spans="17:17">
      <c r="Q254" s="53"/>
    </row>
    <row r="255" spans="17:17">
      <c r="Q255" s="53"/>
    </row>
    <row r="256" spans="17:17">
      <c r="Q256" s="53"/>
    </row>
    <row r="257" spans="17:17">
      <c r="Q257" s="53"/>
    </row>
    <row r="258" spans="17:17">
      <c r="Q258" s="53"/>
    </row>
    <row r="259" spans="17:17">
      <c r="Q259" s="53"/>
    </row>
    <row r="260" spans="17:17">
      <c r="Q260" s="53"/>
    </row>
    <row r="261" spans="17:17">
      <c r="Q261" s="53"/>
    </row>
    <row r="262" spans="17:17">
      <c r="Q262" s="53"/>
    </row>
    <row r="263" spans="17:17">
      <c r="Q263" s="53"/>
    </row>
    <row r="264" spans="17:17">
      <c r="Q264" s="53"/>
    </row>
    <row r="265" spans="17:17">
      <c r="Q265" s="53"/>
    </row>
    <row r="266" spans="17:17">
      <c r="Q266" s="53"/>
    </row>
    <row r="267" spans="17:17">
      <c r="Q267" s="53"/>
    </row>
    <row r="268" spans="17:17">
      <c r="Q268" s="53"/>
    </row>
    <row r="269" spans="17:17">
      <c r="Q269" s="53"/>
    </row>
    <row r="270" spans="17:17">
      <c r="Q270" s="53"/>
    </row>
    <row r="271" spans="17:17">
      <c r="Q271" s="53"/>
    </row>
    <row r="272" spans="17:17">
      <c r="Q272" s="53"/>
    </row>
    <row r="273" spans="17:17">
      <c r="Q273" s="53"/>
    </row>
    <row r="274" spans="17:17">
      <c r="Q274" s="53"/>
    </row>
    <row r="275" spans="17:17">
      <c r="Q275" s="53"/>
    </row>
    <row r="276" spans="17:17">
      <c r="Q276" s="53"/>
    </row>
    <row r="277" spans="17:17">
      <c r="Q277" s="53"/>
    </row>
    <row r="278" spans="17:17">
      <c r="Q278" s="53"/>
    </row>
    <row r="279" spans="17:17">
      <c r="Q279" s="53"/>
    </row>
    <row r="280" spans="17:17">
      <c r="Q280" s="53"/>
    </row>
    <row r="281" spans="17:17">
      <c r="Q281" s="53"/>
    </row>
    <row r="282" spans="17:17">
      <c r="Q282" s="53"/>
    </row>
    <row r="283" spans="17:17">
      <c r="Q283" s="53"/>
    </row>
    <row r="284" spans="17:17">
      <c r="Q284" s="53"/>
    </row>
    <row r="285" spans="17:17">
      <c r="Q285" s="53"/>
    </row>
    <row r="286" spans="17:17">
      <c r="Q286" s="53"/>
    </row>
    <row r="287" spans="17:17">
      <c r="Q287" s="53"/>
    </row>
    <row r="288" spans="17:17">
      <c r="Q288" s="53"/>
    </row>
    <row r="289" spans="17:17">
      <c r="Q289" s="53"/>
    </row>
    <row r="290" spans="17:17">
      <c r="Q290" s="53"/>
    </row>
    <row r="291" spans="17:17">
      <c r="Q291" s="53"/>
    </row>
    <row r="292" spans="17:17">
      <c r="Q292" s="53"/>
    </row>
    <row r="293" spans="17:17">
      <c r="Q293" s="53"/>
    </row>
    <row r="294" spans="17:17">
      <c r="Q294" s="53"/>
    </row>
    <row r="295" spans="17:17">
      <c r="Q295" s="53"/>
    </row>
    <row r="296" spans="17:17">
      <c r="Q296" s="53"/>
    </row>
    <row r="297" spans="17:17">
      <c r="Q297" s="53"/>
    </row>
    <row r="298" spans="17:17">
      <c r="Q298" s="53"/>
    </row>
    <row r="299" spans="17:17">
      <c r="Q299" s="53"/>
    </row>
    <row r="300" spans="17:17">
      <c r="Q300" s="53"/>
    </row>
    <row r="301" spans="17:17">
      <c r="Q301" s="53"/>
    </row>
    <row r="302" spans="17:17">
      <c r="Q302" s="53"/>
    </row>
    <row r="303" spans="17:17">
      <c r="Q303" s="53"/>
    </row>
    <row r="304" spans="17:17">
      <c r="Q304" s="53"/>
    </row>
    <row r="305" spans="17:17">
      <c r="Q305" s="53"/>
    </row>
    <row r="306" spans="17:17">
      <c r="Q306" s="53"/>
    </row>
    <row r="307" spans="17:17">
      <c r="Q307" s="53"/>
    </row>
    <row r="308" spans="17:17">
      <c r="Q308" s="53"/>
    </row>
    <row r="309" spans="17:17">
      <c r="Q309" s="53"/>
    </row>
    <row r="310" spans="17:17">
      <c r="Q310" s="53"/>
    </row>
    <row r="311" spans="17:17">
      <c r="Q311" s="53"/>
    </row>
    <row r="312" spans="17:17">
      <c r="Q312" s="53"/>
    </row>
    <row r="313" spans="17:17">
      <c r="Q313" s="53"/>
    </row>
    <row r="314" spans="17:17">
      <c r="Q314" s="53"/>
    </row>
    <row r="315" spans="17:17">
      <c r="Q315" s="53"/>
    </row>
    <row r="316" spans="17:17">
      <c r="Q316" s="53"/>
    </row>
    <row r="317" spans="17:17">
      <c r="Q317" s="53"/>
    </row>
    <row r="318" spans="17:17">
      <c r="Q318" s="53"/>
    </row>
    <row r="319" spans="17:17">
      <c r="Q319" s="53"/>
    </row>
    <row r="320" spans="17:17">
      <c r="Q320" s="53"/>
    </row>
    <row r="321" spans="17:17">
      <c r="Q321" s="53"/>
    </row>
    <row r="322" spans="17:17">
      <c r="Q322" s="53"/>
    </row>
    <row r="323" spans="17:17">
      <c r="Q323" s="53"/>
    </row>
    <row r="324" spans="17:17">
      <c r="Q324" s="53"/>
    </row>
    <row r="325" spans="17:17">
      <c r="Q325" s="53"/>
    </row>
    <row r="326" spans="17:17">
      <c r="Q326" s="53"/>
    </row>
    <row r="327" spans="17:17">
      <c r="Q327" s="53"/>
    </row>
    <row r="328" spans="17:17">
      <c r="Q328" s="53"/>
    </row>
    <row r="329" spans="17:17">
      <c r="Q329" s="53"/>
    </row>
    <row r="330" spans="17:17">
      <c r="Q330" s="53"/>
    </row>
    <row r="331" spans="17:17">
      <c r="Q331" s="53"/>
    </row>
    <row r="332" spans="17:17">
      <c r="Q332" s="53"/>
    </row>
    <row r="333" spans="17:17">
      <c r="Q333" s="53"/>
    </row>
    <row r="334" spans="17:17">
      <c r="Q334" s="53"/>
    </row>
    <row r="335" spans="17:17">
      <c r="Q335" s="53"/>
    </row>
    <row r="336" spans="17:17">
      <c r="Q336" s="53"/>
    </row>
    <row r="337" spans="17:17">
      <c r="Q337" s="53"/>
    </row>
    <row r="338" spans="17:17">
      <c r="Q338" s="53"/>
    </row>
    <row r="339" spans="17:17">
      <c r="Q339" s="53"/>
    </row>
    <row r="340" spans="17:17">
      <c r="Q340" s="53"/>
    </row>
    <row r="341" spans="17:17">
      <c r="Q341" s="53"/>
    </row>
    <row r="342" spans="17:17">
      <c r="Q342" s="53"/>
    </row>
    <row r="343" spans="17:17">
      <c r="Q343" s="53"/>
    </row>
    <row r="344" spans="17:17">
      <c r="Q344" s="53"/>
    </row>
    <row r="345" spans="17:17">
      <c r="Q345" s="53"/>
    </row>
    <row r="346" spans="17:17">
      <c r="Q346" s="53"/>
    </row>
    <row r="347" spans="17:17">
      <c r="Q347" s="53"/>
    </row>
    <row r="348" spans="17:17">
      <c r="Q348" s="53"/>
    </row>
    <row r="349" spans="17:17">
      <c r="Q349" s="53"/>
    </row>
    <row r="350" spans="17:17">
      <c r="Q350" s="53"/>
    </row>
    <row r="351" spans="17:17">
      <c r="Q351" s="53"/>
    </row>
    <row r="352" spans="17:17">
      <c r="Q352" s="53"/>
    </row>
    <row r="353" spans="17:17">
      <c r="Q353" s="53"/>
    </row>
    <row r="354" spans="17:17">
      <c r="Q354" s="53"/>
    </row>
    <row r="355" spans="17:17">
      <c r="Q355" s="53"/>
    </row>
    <row r="356" spans="17:17">
      <c r="Q356" s="53"/>
    </row>
    <row r="357" spans="17:17">
      <c r="Q357" s="53"/>
    </row>
    <row r="358" spans="17:17">
      <c r="Q358" s="53"/>
    </row>
    <row r="359" spans="17:17">
      <c r="Q359" s="53"/>
    </row>
    <row r="360" spans="17:17">
      <c r="Q360" s="53"/>
    </row>
    <row r="361" spans="17:17">
      <c r="Q361" s="53"/>
    </row>
    <row r="362" spans="17:17">
      <c r="Q362" s="53"/>
    </row>
    <row r="363" spans="17:17">
      <c r="Q363" s="53"/>
    </row>
    <row r="364" spans="17:17">
      <c r="Q364" s="53"/>
    </row>
    <row r="365" spans="17:17">
      <c r="Q365" s="53"/>
    </row>
    <row r="366" spans="17:17">
      <c r="Q366" s="53"/>
    </row>
    <row r="367" spans="17:17">
      <c r="Q367" s="53"/>
    </row>
    <row r="368" spans="17:17">
      <c r="Q368" s="53"/>
    </row>
    <row r="369" spans="17:17">
      <c r="Q369" s="53"/>
    </row>
    <row r="370" spans="17:17">
      <c r="Q370" s="53"/>
    </row>
    <row r="371" spans="17:17">
      <c r="Q371" s="53"/>
    </row>
    <row r="372" spans="17:17">
      <c r="Q372" s="53"/>
    </row>
    <row r="373" spans="17:17">
      <c r="Q373" s="53"/>
    </row>
    <row r="374" spans="17:17">
      <c r="Q374" s="53"/>
    </row>
    <row r="375" spans="17:17">
      <c r="Q375" s="53"/>
    </row>
    <row r="376" spans="17:17">
      <c r="Q376" s="53"/>
    </row>
    <row r="377" spans="17:17">
      <c r="Q377" s="53"/>
    </row>
    <row r="378" spans="17:17">
      <c r="Q378" s="53"/>
    </row>
    <row r="379" spans="17:17">
      <c r="Q379" s="53"/>
    </row>
    <row r="380" spans="17:17">
      <c r="Q380" s="53"/>
    </row>
    <row r="381" spans="17:17">
      <c r="Q381" s="53"/>
    </row>
    <row r="382" spans="17:17">
      <c r="Q382" s="53"/>
    </row>
    <row r="383" spans="17:17">
      <c r="Q383" s="53"/>
    </row>
    <row r="384" spans="17:17">
      <c r="Q384" s="53"/>
    </row>
    <row r="385" spans="17:17">
      <c r="Q385" s="53"/>
    </row>
    <row r="386" spans="17:17">
      <c r="Q386" s="53"/>
    </row>
    <row r="387" spans="17:17">
      <c r="Q387" s="53"/>
    </row>
    <row r="388" spans="17:17">
      <c r="Q388" s="53"/>
    </row>
    <row r="389" spans="17:17">
      <c r="Q389" s="53"/>
    </row>
    <row r="390" spans="17:17">
      <c r="Q390" s="53"/>
    </row>
    <row r="391" spans="17:17">
      <c r="Q391" s="53"/>
    </row>
    <row r="392" spans="17:17">
      <c r="Q392" s="53"/>
    </row>
    <row r="393" spans="17:17">
      <c r="Q393" s="53"/>
    </row>
    <row r="394" spans="17:17">
      <c r="Q394" s="53"/>
    </row>
    <row r="395" spans="17:17">
      <c r="Q395" s="53"/>
    </row>
    <row r="396" spans="17:17">
      <c r="Q396" s="53"/>
    </row>
    <row r="397" spans="17:17">
      <c r="Q397" s="53"/>
    </row>
    <row r="398" spans="17:17">
      <c r="Q398" s="53"/>
    </row>
    <row r="399" spans="17:17">
      <c r="Q399" s="53"/>
    </row>
    <row r="400" spans="17:17">
      <c r="Q400" s="53"/>
    </row>
    <row r="401" spans="17:17">
      <c r="Q401" s="53"/>
    </row>
    <row r="402" spans="17:17">
      <c r="Q402" s="53"/>
    </row>
    <row r="403" spans="17:17">
      <c r="Q403" s="53"/>
    </row>
    <row r="404" spans="17:17">
      <c r="Q404" s="53"/>
    </row>
    <row r="405" spans="17:17">
      <c r="Q405" s="53"/>
    </row>
    <row r="406" spans="17:17">
      <c r="Q406" s="53"/>
    </row>
    <row r="407" spans="17:17">
      <c r="Q407" s="53"/>
    </row>
    <row r="408" spans="17:17">
      <c r="Q408" s="53"/>
    </row>
    <row r="409" spans="17:17">
      <c r="Q409" s="53"/>
    </row>
    <row r="410" spans="17:17">
      <c r="Q410" s="53"/>
    </row>
    <row r="411" spans="17:17">
      <c r="Q411" s="53"/>
    </row>
    <row r="412" spans="17:17">
      <c r="Q412" s="53"/>
    </row>
    <row r="413" spans="17:17">
      <c r="Q413" s="53"/>
    </row>
    <row r="414" spans="17:17">
      <c r="Q414" s="53"/>
    </row>
    <row r="415" spans="17:17">
      <c r="Q415" s="53"/>
    </row>
    <row r="416" spans="17:17">
      <c r="Q416" s="53"/>
    </row>
    <row r="417" spans="17:17">
      <c r="Q417" s="53"/>
    </row>
    <row r="418" spans="17:17">
      <c r="Q418" s="53"/>
    </row>
    <row r="419" spans="17:17">
      <c r="Q419" s="53"/>
    </row>
    <row r="420" spans="17:17">
      <c r="Q420" s="53"/>
    </row>
    <row r="421" spans="17:17">
      <c r="Q421" s="53"/>
    </row>
    <row r="422" spans="17:17">
      <c r="Q422" s="53"/>
    </row>
    <row r="423" spans="17:17">
      <c r="Q423" s="53"/>
    </row>
    <row r="424" spans="17:17">
      <c r="Q424" s="53"/>
    </row>
    <row r="425" spans="17:17">
      <c r="Q425" s="53"/>
    </row>
    <row r="426" spans="17:17">
      <c r="Q426" s="53"/>
    </row>
    <row r="427" spans="17:17">
      <c r="Q427" s="53"/>
    </row>
    <row r="428" spans="17:17">
      <c r="Q428" s="53"/>
    </row>
    <row r="429" spans="17:17">
      <c r="Q429" s="53"/>
    </row>
    <row r="430" spans="17:17">
      <c r="Q430" s="53"/>
    </row>
    <row r="431" spans="17:17">
      <c r="Q431" s="53"/>
    </row>
    <row r="432" spans="17:17">
      <c r="Q432" s="53"/>
    </row>
    <row r="433" spans="17:17">
      <c r="Q433" s="53"/>
    </row>
    <row r="434" spans="17:17">
      <c r="Q434" s="53"/>
    </row>
    <row r="435" spans="17:17">
      <c r="Q435" s="53"/>
    </row>
    <row r="436" spans="17:17">
      <c r="Q436" s="53"/>
    </row>
    <row r="437" spans="17:17">
      <c r="Q437" s="53"/>
    </row>
    <row r="438" spans="17:17">
      <c r="Q438" s="53"/>
    </row>
    <row r="439" spans="17:17">
      <c r="Q439" s="53"/>
    </row>
    <row r="440" spans="17:17">
      <c r="Q440" s="53"/>
    </row>
    <row r="441" spans="17:17">
      <c r="Q441" s="53"/>
    </row>
    <row r="442" spans="17:17">
      <c r="Q442" s="53"/>
    </row>
    <row r="443" spans="17:17">
      <c r="Q443" s="53"/>
    </row>
    <row r="444" spans="17:17">
      <c r="Q444" s="53"/>
    </row>
    <row r="445" spans="17:17">
      <c r="Q445" s="53"/>
    </row>
    <row r="446" spans="17:17">
      <c r="Q446" s="53"/>
    </row>
    <row r="447" spans="17:17">
      <c r="Q447" s="53"/>
    </row>
    <row r="448" spans="17:17">
      <c r="Q448" s="53"/>
    </row>
    <row r="449" spans="17:17">
      <c r="Q449" s="53"/>
    </row>
    <row r="450" spans="17:17">
      <c r="Q450" s="53"/>
    </row>
    <row r="451" spans="17:17">
      <c r="Q451" s="53"/>
    </row>
    <row r="452" spans="17:17">
      <c r="Q452" s="53"/>
    </row>
    <row r="453" spans="17:17">
      <c r="Q453" s="53"/>
    </row>
    <row r="454" spans="17:17">
      <c r="Q454" s="53"/>
    </row>
    <row r="455" spans="17:17">
      <c r="Q455" s="53"/>
    </row>
    <row r="456" spans="17:17">
      <c r="Q456" s="53"/>
    </row>
    <row r="457" spans="17:17">
      <c r="Q457" s="53"/>
    </row>
    <row r="458" spans="17:17">
      <c r="Q458" s="53"/>
    </row>
    <row r="459" spans="17:17">
      <c r="Q459" s="53"/>
    </row>
    <row r="460" spans="17:17">
      <c r="Q460" s="53"/>
    </row>
    <row r="461" spans="17:17">
      <c r="Q461" s="53"/>
    </row>
    <row r="462" spans="17:17">
      <c r="Q462" s="53"/>
    </row>
    <row r="463" spans="17:17">
      <c r="Q463" s="53"/>
    </row>
    <row r="464" spans="17:17">
      <c r="Q464" s="53"/>
    </row>
    <row r="465" spans="17:17">
      <c r="Q465" s="53"/>
    </row>
    <row r="466" spans="17:17">
      <c r="Q466" s="53"/>
    </row>
    <row r="467" spans="17:17">
      <c r="Q467" s="53"/>
    </row>
    <row r="468" spans="17:17">
      <c r="Q468" s="53"/>
    </row>
    <row r="469" spans="17:17">
      <c r="Q469" s="53"/>
    </row>
    <row r="470" spans="17:17">
      <c r="Q470" s="53"/>
    </row>
    <row r="471" spans="17:17">
      <c r="Q471" s="53"/>
    </row>
    <row r="472" spans="17:17">
      <c r="Q472" s="53"/>
    </row>
    <row r="473" spans="17:17">
      <c r="Q473" s="53"/>
    </row>
    <row r="474" spans="17:17">
      <c r="Q474" s="53"/>
    </row>
    <row r="475" spans="17:17">
      <c r="Q475" s="53"/>
    </row>
    <row r="476" spans="17:17">
      <c r="Q476" s="53"/>
    </row>
    <row r="477" spans="17:17">
      <c r="Q477" s="53"/>
    </row>
    <row r="478" spans="17:17">
      <c r="Q478" s="53"/>
    </row>
    <row r="479" spans="17:17">
      <c r="Q479" s="53"/>
    </row>
    <row r="480" spans="17:17">
      <c r="Q480" s="53"/>
    </row>
    <row r="481" spans="17:17">
      <c r="Q481" s="53"/>
    </row>
    <row r="482" spans="17:17">
      <c r="Q482" s="53"/>
    </row>
    <row r="483" spans="17:17">
      <c r="Q483" s="53"/>
    </row>
    <row r="484" spans="17:17">
      <c r="Q484" s="53"/>
    </row>
    <row r="485" spans="17:17">
      <c r="Q485" s="53"/>
    </row>
    <row r="486" spans="17:17">
      <c r="Q486" s="53"/>
    </row>
    <row r="487" spans="17:17">
      <c r="Q487" s="53"/>
    </row>
    <row r="488" spans="17:17">
      <c r="Q488" s="53"/>
    </row>
    <row r="489" spans="17:17">
      <c r="Q489" s="53"/>
    </row>
    <row r="490" spans="17:17">
      <c r="Q490" s="53"/>
    </row>
    <row r="491" spans="17:17">
      <c r="Q491" s="53"/>
    </row>
    <row r="492" spans="17:17">
      <c r="Q492" s="53"/>
    </row>
    <row r="493" spans="17:17">
      <c r="Q493" s="53"/>
    </row>
    <row r="494" spans="17:17">
      <c r="Q494" s="53"/>
    </row>
    <row r="495" spans="17:17">
      <c r="Q495" s="53"/>
    </row>
    <row r="496" spans="17:17">
      <c r="Q496" s="53"/>
    </row>
    <row r="497" spans="17:17">
      <c r="Q497" s="53"/>
    </row>
    <row r="498" spans="17:17">
      <c r="Q498" s="53"/>
    </row>
    <row r="499" spans="17:17">
      <c r="Q499" s="53"/>
    </row>
    <row r="500" spans="17:17">
      <c r="Q500" s="53"/>
    </row>
    <row r="501" spans="17:17">
      <c r="Q501" s="53"/>
    </row>
    <row r="502" spans="17:17">
      <c r="Q502" s="53"/>
    </row>
    <row r="503" spans="17:17">
      <c r="Q503" s="53"/>
    </row>
    <row r="504" spans="17:17">
      <c r="Q504" s="53"/>
    </row>
    <row r="505" spans="17:17">
      <c r="Q505" s="53"/>
    </row>
    <row r="506" spans="17:17">
      <c r="Q506" s="53"/>
    </row>
    <row r="507" spans="17:17">
      <c r="Q507" s="53"/>
    </row>
    <row r="508" spans="17:17">
      <c r="Q508" s="53"/>
    </row>
    <row r="509" spans="17:17">
      <c r="Q509" s="53"/>
    </row>
    <row r="510" spans="17:17">
      <c r="Q510" s="53"/>
    </row>
    <row r="511" spans="17:17">
      <c r="Q511" s="53"/>
    </row>
    <row r="512" spans="17:17">
      <c r="Q512" s="53"/>
    </row>
    <row r="513" spans="17:17">
      <c r="Q513" s="53"/>
    </row>
    <row r="514" spans="17:17">
      <c r="Q514" s="53"/>
    </row>
    <row r="515" spans="17:17">
      <c r="Q515" s="53"/>
    </row>
    <row r="516" spans="17:17">
      <c r="Q516" s="53"/>
    </row>
    <row r="517" spans="17:17">
      <c r="Q517" s="53"/>
    </row>
    <row r="518" spans="17:17">
      <c r="Q518" s="53"/>
    </row>
    <row r="519" spans="17:17">
      <c r="Q519" s="53"/>
    </row>
    <row r="520" spans="17:17">
      <c r="Q520" s="53"/>
    </row>
    <row r="521" spans="17:17">
      <c r="Q521" s="53"/>
    </row>
    <row r="522" spans="17:17">
      <c r="Q522" s="53"/>
    </row>
    <row r="523" spans="17:17">
      <c r="Q523" s="53"/>
    </row>
    <row r="524" spans="17:17">
      <c r="Q524" s="53"/>
    </row>
    <row r="525" spans="17:17">
      <c r="Q525" s="53"/>
    </row>
    <row r="526" spans="17:17">
      <c r="Q526" s="53"/>
    </row>
    <row r="527" spans="17:17">
      <c r="Q527" s="53"/>
    </row>
    <row r="528" spans="17:17">
      <c r="Q528" s="53"/>
    </row>
    <row r="529" spans="17:17">
      <c r="Q529" s="53"/>
    </row>
    <row r="530" spans="17:17">
      <c r="Q530" s="53"/>
    </row>
    <row r="531" spans="17:17">
      <c r="Q531" s="53"/>
    </row>
    <row r="532" spans="17:17">
      <c r="Q532" s="53"/>
    </row>
    <row r="533" spans="17:17">
      <c r="Q533" s="53"/>
    </row>
    <row r="534" spans="17:17">
      <c r="Q534" s="53"/>
    </row>
    <row r="535" spans="17:17">
      <c r="Q535" s="53"/>
    </row>
    <row r="536" spans="17:17">
      <c r="Q536" s="53"/>
    </row>
    <row r="537" spans="17:17">
      <c r="Q537" s="53"/>
    </row>
    <row r="538" spans="17:17">
      <c r="Q538" s="53"/>
    </row>
    <row r="539" spans="17:17">
      <c r="Q539" s="53"/>
    </row>
    <row r="540" spans="17:17">
      <c r="Q540" s="53"/>
    </row>
    <row r="541" spans="17:17">
      <c r="Q541" s="53"/>
    </row>
    <row r="542" spans="17:17">
      <c r="Q542" s="53"/>
    </row>
    <row r="543" spans="17:17">
      <c r="Q543" s="53"/>
    </row>
    <row r="544" spans="17:17">
      <c r="Q544" s="53"/>
    </row>
    <row r="545" spans="17:17">
      <c r="Q545" s="53"/>
    </row>
    <row r="546" spans="17:17">
      <c r="Q546" s="53"/>
    </row>
    <row r="547" spans="17:17">
      <c r="Q547" s="53"/>
    </row>
    <row r="548" spans="17:17">
      <c r="Q548" s="53"/>
    </row>
    <row r="549" spans="17:17">
      <c r="Q549" s="53"/>
    </row>
    <row r="550" spans="17:17">
      <c r="Q550" s="53"/>
    </row>
    <row r="551" spans="17:17">
      <c r="Q551" s="53"/>
    </row>
    <row r="552" spans="17:17">
      <c r="Q552" s="53"/>
    </row>
    <row r="553" spans="17:17">
      <c r="Q553" s="53"/>
    </row>
    <row r="554" spans="17:17">
      <c r="Q554" s="53"/>
    </row>
    <row r="555" spans="17:17">
      <c r="Q555" s="53"/>
    </row>
    <row r="556" spans="17:17">
      <c r="Q556" s="53"/>
    </row>
    <row r="557" spans="17:17">
      <c r="Q557" s="53"/>
    </row>
    <row r="558" spans="17:17">
      <c r="Q558" s="53"/>
    </row>
    <row r="559" spans="17:17">
      <c r="Q559" s="53"/>
    </row>
    <row r="560" spans="17:17">
      <c r="Q560" s="53"/>
    </row>
    <row r="561" spans="17:17">
      <c r="Q561" s="53"/>
    </row>
    <row r="562" spans="17:17">
      <c r="Q562" s="53"/>
    </row>
    <row r="563" spans="17:17">
      <c r="Q563" s="53"/>
    </row>
    <row r="564" spans="17:17">
      <c r="Q564" s="53"/>
    </row>
    <row r="565" spans="17:17">
      <c r="Q565" s="53"/>
    </row>
    <row r="566" spans="17:17">
      <c r="Q566" s="53"/>
    </row>
    <row r="567" spans="17:17">
      <c r="Q567" s="53"/>
    </row>
    <row r="568" spans="17:17">
      <c r="Q568" s="53"/>
    </row>
    <row r="569" spans="17:17">
      <c r="Q569" s="53"/>
    </row>
    <row r="570" spans="17:17">
      <c r="Q570" s="53"/>
    </row>
    <row r="571" spans="17:17">
      <c r="Q571" s="53"/>
    </row>
    <row r="572" spans="17:17">
      <c r="Q572" s="53"/>
    </row>
    <row r="573" spans="17:17">
      <c r="Q573" s="53"/>
    </row>
    <row r="574" spans="17:17">
      <c r="Q574" s="53"/>
    </row>
    <row r="575" spans="17:17">
      <c r="Q575" s="53"/>
    </row>
    <row r="576" spans="17:17">
      <c r="Q576" s="53"/>
    </row>
    <row r="577" spans="17:17">
      <c r="Q577" s="53"/>
    </row>
    <row r="578" spans="17:17">
      <c r="Q578" s="53"/>
    </row>
    <row r="579" spans="17:17">
      <c r="Q579" s="53"/>
    </row>
    <row r="580" spans="17:17">
      <c r="Q580" s="53"/>
    </row>
    <row r="581" spans="17:17">
      <c r="Q581" s="53"/>
    </row>
    <row r="582" spans="17:17">
      <c r="Q582" s="53"/>
    </row>
    <row r="583" spans="17:17">
      <c r="Q583" s="53"/>
    </row>
    <row r="584" spans="17:17">
      <c r="Q584" s="53"/>
    </row>
    <row r="585" spans="17:17">
      <c r="Q585" s="53"/>
    </row>
    <row r="586" spans="17:17">
      <c r="Q586" s="53"/>
    </row>
    <row r="587" spans="17:17">
      <c r="Q587" s="53"/>
    </row>
    <row r="588" spans="17:17">
      <c r="Q588" s="53"/>
    </row>
    <row r="589" spans="17:17">
      <c r="Q589" s="53"/>
    </row>
    <row r="590" spans="17:17">
      <c r="Q590" s="53"/>
    </row>
    <row r="591" spans="17:17">
      <c r="Q591" s="53"/>
    </row>
    <row r="592" spans="17:17">
      <c r="Q592" s="53"/>
    </row>
    <row r="593" spans="17:17">
      <c r="Q593" s="53"/>
    </row>
    <row r="594" spans="17:17">
      <c r="Q594" s="53"/>
    </row>
    <row r="595" spans="17:17">
      <c r="Q595" s="53"/>
    </row>
    <row r="596" spans="17:17">
      <c r="Q596" s="53"/>
    </row>
    <row r="597" spans="17:17">
      <c r="Q597" s="53"/>
    </row>
    <row r="598" spans="17:17">
      <c r="Q598" s="53"/>
    </row>
    <row r="599" spans="17:17">
      <c r="Q599" s="53"/>
    </row>
    <row r="600" spans="17:17">
      <c r="Q600" s="53"/>
    </row>
    <row r="601" spans="17:17">
      <c r="Q601" s="53"/>
    </row>
    <row r="602" spans="17:17">
      <c r="Q602" s="53"/>
    </row>
    <row r="603" spans="17:17">
      <c r="Q603" s="53"/>
    </row>
    <row r="604" spans="17:17">
      <c r="Q604" s="53"/>
    </row>
    <row r="605" spans="17:17">
      <c r="Q605" s="53"/>
    </row>
    <row r="606" spans="17:17">
      <c r="Q606" s="53"/>
    </row>
    <row r="607" spans="17:17">
      <c r="Q607" s="53"/>
    </row>
    <row r="608" spans="17:17">
      <c r="Q608" s="53"/>
    </row>
    <row r="609" spans="17:17">
      <c r="Q609" s="53"/>
    </row>
    <row r="610" spans="17:17">
      <c r="Q610" s="53"/>
    </row>
    <row r="611" spans="17:17">
      <c r="Q611" s="53"/>
    </row>
    <row r="612" spans="17:17">
      <c r="Q612" s="53"/>
    </row>
    <row r="613" spans="17:17">
      <c r="Q613" s="53"/>
    </row>
    <row r="614" spans="17:17">
      <c r="Q614" s="53"/>
    </row>
    <row r="615" spans="17:17">
      <c r="Q615" s="53"/>
    </row>
    <row r="616" spans="17:17">
      <c r="Q616" s="53"/>
    </row>
    <row r="617" spans="17:17">
      <c r="Q617" s="53"/>
    </row>
    <row r="618" spans="17:17">
      <c r="Q618" s="53"/>
    </row>
    <row r="619" spans="17:17">
      <c r="Q619" s="53"/>
    </row>
    <row r="620" spans="17:17">
      <c r="Q620" s="53"/>
    </row>
    <row r="621" spans="17:17">
      <c r="Q621" s="53"/>
    </row>
    <row r="622" spans="17:17">
      <c r="Q622" s="53"/>
    </row>
    <row r="623" spans="17:17">
      <c r="Q623" s="53"/>
    </row>
    <row r="624" spans="17:17">
      <c r="Q624" s="53"/>
    </row>
    <row r="625" spans="17:17">
      <c r="Q625" s="53"/>
    </row>
    <row r="626" spans="17:17">
      <c r="Q626" s="53"/>
    </row>
    <row r="627" spans="17:17">
      <c r="Q627" s="53"/>
    </row>
    <row r="628" spans="17:17">
      <c r="Q628" s="53"/>
    </row>
    <row r="629" spans="17:17">
      <c r="Q629" s="53"/>
    </row>
    <row r="630" spans="17:17">
      <c r="Q630" s="53"/>
    </row>
    <row r="631" spans="17:17">
      <c r="Q631" s="53"/>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10"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55" t="s">
        <v>103</v>
      </c>
      <c r="B3" s="54" t="s">
        <v>29</v>
      </c>
      <c r="C3" s="54" t="s">
        <v>32</v>
      </c>
      <c r="D3" s="54" t="s">
        <v>102</v>
      </c>
      <c r="E3" s="54" t="s">
        <v>30</v>
      </c>
      <c r="F3" s="56" t="s">
        <v>31</v>
      </c>
      <c r="G3" s="56" t="s">
        <v>105</v>
      </c>
    </row>
    <row r="4" spans="1:7">
      <c r="A4" s="45" t="s">
        <v>763</v>
      </c>
      <c r="B4" s="48">
        <v>1401.1428571428573</v>
      </c>
      <c r="C4" s="48">
        <v>632.20000000000005</v>
      </c>
      <c r="D4" s="48">
        <v>580.20000000000005</v>
      </c>
      <c r="E4" s="48">
        <v>1089.1428571428571</v>
      </c>
      <c r="F4" s="57">
        <f>IF(C4=0,0,C4/'CONSOLIDADO '!$G$25)</f>
        <v>0.15736434108527117</v>
      </c>
      <c r="G4" s="57">
        <f>IF(D4=0,0,D4/'CONSOLIDADO '!$G$24)</f>
        <v>0.21541317492309331</v>
      </c>
    </row>
    <row r="5" spans="1:7">
      <c r="A5" s="46" t="s">
        <v>446</v>
      </c>
      <c r="B5" s="48">
        <v>31.571428571428573</v>
      </c>
      <c r="C5" s="48">
        <v>0</v>
      </c>
      <c r="D5" s="48">
        <v>0</v>
      </c>
      <c r="E5" s="48">
        <v>31.571428571428573</v>
      </c>
      <c r="F5" s="50">
        <f>IF(C5=0,0,C5/'CONSOLIDADO '!$G$25)</f>
        <v>0</v>
      </c>
      <c r="G5" s="50">
        <f>IF(D5=0,0,D5/'CONSOLIDADO '!$G$24)</f>
        <v>0</v>
      </c>
    </row>
    <row r="6" spans="1:7">
      <c r="A6" s="46" t="s">
        <v>334</v>
      </c>
      <c r="B6" s="48">
        <v>51.714285714285715</v>
      </c>
      <c r="C6" s="48">
        <v>0</v>
      </c>
      <c r="D6" s="48">
        <v>0</v>
      </c>
      <c r="E6" s="48">
        <v>51.714285714285715</v>
      </c>
      <c r="F6" s="50">
        <f>IF(C6=0,0,C6/'CONSOLIDADO '!$G$25)</f>
        <v>0</v>
      </c>
      <c r="G6" s="50">
        <f>IF(D6=0,0,D6/'CONSOLIDADO '!$G$24)</f>
        <v>0</v>
      </c>
    </row>
    <row r="7" spans="1:7">
      <c r="A7" s="46" t="s">
        <v>735</v>
      </c>
      <c r="B7" s="48">
        <v>771.42857142857156</v>
      </c>
      <c r="C7" s="48">
        <v>127.14285714285714</v>
      </c>
      <c r="D7" s="48">
        <v>75.142857142857139</v>
      </c>
      <c r="E7" s="48">
        <v>459.4285714285715</v>
      </c>
      <c r="F7" s="50">
        <f>IF(C7=0,0,C7/'CONSOLIDADO '!$G$25)</f>
        <v>3.1647820211933686E-2</v>
      </c>
      <c r="G7" s="50">
        <f>IF(D7=0,0,D7/'CONSOLIDADO '!$G$24)</f>
        <v>2.7898589158799201E-2</v>
      </c>
    </row>
    <row r="8" spans="1:7">
      <c r="A8" s="46" t="s">
        <v>729</v>
      </c>
      <c r="B8" s="48">
        <v>133.28571428571428</v>
      </c>
      <c r="C8" s="48">
        <v>133.28571428571428</v>
      </c>
      <c r="D8" s="48">
        <v>133.28571428571428</v>
      </c>
      <c r="E8" s="48">
        <v>133.28571428571428</v>
      </c>
      <c r="F8" s="50">
        <f>IF(C8=0,0,C8/'CONSOLIDADO '!$G$25)</f>
        <v>3.3176872199701266E-2</v>
      </c>
      <c r="G8" s="50">
        <f>IF(D8=0,0,D8/'CONSOLIDADO '!$G$24)</f>
        <v>4.948552031399174E-2</v>
      </c>
    </row>
    <row r="9" spans="1:7">
      <c r="A9" s="46" t="s">
        <v>737</v>
      </c>
      <c r="B9" s="48">
        <v>242.42857142857142</v>
      </c>
      <c r="C9" s="48">
        <v>201.05714285714285</v>
      </c>
      <c r="D9" s="48">
        <v>201.05714285714285</v>
      </c>
      <c r="E9" s="48">
        <v>242.42857142857142</v>
      </c>
      <c r="F9" s="50">
        <f>IF(C9=0,0,C9/'CONSOLIDADO '!$G$25)</f>
        <v>5.0046227153118503E-2</v>
      </c>
      <c r="G9" s="50">
        <f>IF(D9=0,0,D9/'CONSOLIDADO '!$G$24)</f>
        <v>7.4647289699798475E-2</v>
      </c>
    </row>
    <row r="10" spans="1:7">
      <c r="A10" s="46" t="s">
        <v>736</v>
      </c>
      <c r="B10" s="48">
        <v>170.71428571428572</v>
      </c>
      <c r="C10" s="48">
        <v>170.71428571428572</v>
      </c>
      <c r="D10" s="48">
        <v>170.71428571428572</v>
      </c>
      <c r="E10" s="48">
        <v>170.71428571428572</v>
      </c>
      <c r="F10" s="50">
        <f>IF(C10=0,0,C10/'CONSOLIDADO '!$G$25)</f>
        <v>4.2493421520517702E-2</v>
      </c>
      <c r="G10" s="50">
        <f>IF(D10=0,0,D10/'CONSOLIDADO '!$G$24)</f>
        <v>6.3381775750503896E-2</v>
      </c>
    </row>
    <row r="11" spans="1:7">
      <c r="A11" s="45" t="s">
        <v>764</v>
      </c>
      <c r="B11" s="48">
        <v>773.28571428571422</v>
      </c>
      <c r="C11" s="48">
        <v>174.71428571428572</v>
      </c>
      <c r="D11" s="48">
        <v>174.71428571428572</v>
      </c>
      <c r="E11" s="48">
        <v>174.71428571428572</v>
      </c>
      <c r="F11" s="50">
        <f>IF(C11=0,0,C11/'CONSOLIDADO '!$G$25)</f>
        <v>4.3489083279994269E-2</v>
      </c>
      <c r="G11" s="50">
        <f>IF(D11=0,0,D11/'CONSOLIDADO '!$G$24)</f>
        <v>6.4866871751352514E-2</v>
      </c>
    </row>
    <row r="12" spans="1:7">
      <c r="A12" s="46" t="s">
        <v>454</v>
      </c>
      <c r="B12" s="48">
        <v>48.714285714285715</v>
      </c>
      <c r="C12" s="48">
        <v>48.714285714285715</v>
      </c>
      <c r="D12" s="48">
        <v>48.714285714285715</v>
      </c>
      <c r="E12" s="48">
        <v>48.714285714285715</v>
      </c>
      <c r="F12" s="50">
        <f>IF(C12=0,0,C12/'CONSOLIDADO '!$G$25)</f>
        <v>1.2125737856482457E-2</v>
      </c>
      <c r="G12" s="50">
        <f>IF(D12=0,0,D12/'CONSOLIDADO '!$G$24)</f>
        <v>1.8086347724620776E-2</v>
      </c>
    </row>
    <row r="13" spans="1:7">
      <c r="A13" s="46" t="s">
        <v>355</v>
      </c>
      <c r="B13" s="48">
        <v>46</v>
      </c>
      <c r="C13" s="48">
        <v>0</v>
      </c>
      <c r="D13" s="48">
        <v>0</v>
      </c>
      <c r="E13" s="48">
        <v>0</v>
      </c>
      <c r="F13" s="50">
        <f>IF(C13=0,0,C13/'CONSOLIDADO '!$G$25)</f>
        <v>0</v>
      </c>
      <c r="G13" s="50">
        <f>IF(D13=0,0,D13/'CONSOLIDADO '!$G$24)</f>
        <v>0</v>
      </c>
    </row>
    <row r="14" spans="1:7">
      <c r="A14" s="46" t="s">
        <v>244</v>
      </c>
      <c r="B14" s="48">
        <v>184</v>
      </c>
      <c r="C14" s="48">
        <v>0</v>
      </c>
      <c r="D14" s="48">
        <v>0</v>
      </c>
      <c r="E14" s="48">
        <v>0</v>
      </c>
      <c r="F14" s="50">
        <f>IF(C14=0,0,C14/'CONSOLIDADO '!$G$25)</f>
        <v>0</v>
      </c>
      <c r="G14" s="50">
        <f>IF(D14=0,0,D14/'CONSOLIDADO '!$G$24)</f>
        <v>0</v>
      </c>
    </row>
    <row r="15" spans="1:7">
      <c r="A15" s="46" t="s">
        <v>271</v>
      </c>
      <c r="B15" s="48">
        <v>92</v>
      </c>
      <c r="C15" s="48">
        <v>0</v>
      </c>
      <c r="D15" s="48">
        <v>0</v>
      </c>
      <c r="E15" s="48">
        <v>0</v>
      </c>
      <c r="F15" s="50">
        <f>IF(C15=0,0,C15/'CONSOLIDADO '!$G$25)</f>
        <v>0</v>
      </c>
      <c r="G15" s="50">
        <f>IF(D15=0,0,D15/'CONSOLIDADO '!$G$24)</f>
        <v>0</v>
      </c>
    </row>
    <row r="16" spans="1:7">
      <c r="A16" s="46" t="s">
        <v>726</v>
      </c>
      <c r="B16" s="48">
        <v>181.85714285714286</v>
      </c>
      <c r="C16" s="48">
        <v>81.571428571428569</v>
      </c>
      <c r="D16" s="48">
        <v>81.571428571428569</v>
      </c>
      <c r="E16" s="48">
        <v>81.571428571428569</v>
      </c>
      <c r="F16" s="50">
        <f>IF(C16=0,0,C16/'CONSOLIDADO '!$G$25)</f>
        <v>2.0304388023611387E-2</v>
      </c>
      <c r="G16" s="50">
        <f>IF(D16=0,0,D16/'CONSOLIDADO '!$G$24)</f>
        <v>3.0285350588734494E-2</v>
      </c>
    </row>
    <row r="17" spans="1:7">
      <c r="A17" s="46" t="s">
        <v>725</v>
      </c>
      <c r="B17" s="48">
        <v>220.71428571428572</v>
      </c>
      <c r="C17" s="48">
        <v>44.428571428571431</v>
      </c>
      <c r="D17" s="48">
        <v>44.428571428571431</v>
      </c>
      <c r="E17" s="48">
        <v>44.428571428571431</v>
      </c>
      <c r="F17" s="50">
        <f>IF(C17=0,0,C17/'CONSOLIDADO '!$G$25)</f>
        <v>1.1058957399900423E-2</v>
      </c>
      <c r="G17" s="50">
        <f>IF(D17=0,0,D17/'CONSOLIDADO '!$G$24)</f>
        <v>1.6495173437997248E-2</v>
      </c>
    </row>
    <row r="18" spans="1:7">
      <c r="A18" s="45" t="s">
        <v>765</v>
      </c>
      <c r="B18" s="48">
        <v>188.42857142857144</v>
      </c>
      <c r="C18" s="48">
        <v>50.428571428571431</v>
      </c>
      <c r="D18" s="48">
        <v>50.428571428571431</v>
      </c>
      <c r="E18" s="48">
        <v>50.428571428571431</v>
      </c>
      <c r="F18" s="50">
        <f>IF(C18=0,0,C18/'CONSOLIDADO '!$G$25)</f>
        <v>1.2552450039115272E-2</v>
      </c>
      <c r="G18" s="50">
        <f>IF(D18=0,0,D18/'CONSOLIDADO '!$G$24)</f>
        <v>1.8722817439270189E-2</v>
      </c>
    </row>
    <row r="19" spans="1:7">
      <c r="A19" s="46" t="s">
        <v>731</v>
      </c>
      <c r="B19" s="48">
        <v>188.42857142857144</v>
      </c>
      <c r="C19" s="48">
        <v>50.428571428571431</v>
      </c>
      <c r="D19" s="48">
        <v>50.428571428571431</v>
      </c>
      <c r="E19" s="48">
        <v>50.428571428571431</v>
      </c>
      <c r="F19" s="50">
        <f>IF(C19=0,0,C19/'CONSOLIDADO '!$G$25)</f>
        <v>1.2552450039115272E-2</v>
      </c>
      <c r="G19" s="50">
        <f>IF(D19=0,0,D19/'CONSOLIDADO '!$G$24)</f>
        <v>1.8722817439270189E-2</v>
      </c>
    </row>
    <row r="20" spans="1:7">
      <c r="A20" s="45" t="s">
        <v>767</v>
      </c>
      <c r="B20" s="48">
        <v>603.85714285714289</v>
      </c>
      <c r="C20" s="48">
        <v>0</v>
      </c>
      <c r="D20" s="48">
        <v>0</v>
      </c>
      <c r="E20" s="48">
        <v>0</v>
      </c>
      <c r="F20" s="50">
        <f>IF(C20=0,0,C20/'CONSOLIDADO '!$G$25)</f>
        <v>0</v>
      </c>
      <c r="G20" s="50">
        <f>IF(D20=0,0,D20/'CONSOLIDADO '!$G$24)</f>
        <v>0</v>
      </c>
    </row>
    <row r="21" spans="1:7">
      <c r="A21" s="46" t="s">
        <v>724</v>
      </c>
      <c r="B21" s="48">
        <v>414</v>
      </c>
      <c r="C21" s="48">
        <v>0</v>
      </c>
      <c r="D21" s="48">
        <v>0</v>
      </c>
      <c r="E21" s="48">
        <v>0</v>
      </c>
      <c r="F21" s="50"/>
      <c r="G21" s="50"/>
    </row>
    <row r="22" spans="1:7">
      <c r="A22" s="46" t="s">
        <v>734</v>
      </c>
      <c r="B22" s="48">
        <v>189.85714285714286</v>
      </c>
      <c r="C22" s="48">
        <v>0</v>
      </c>
      <c r="D22" s="48">
        <v>0</v>
      </c>
      <c r="E22" s="48">
        <v>0</v>
      </c>
      <c r="F22" s="50"/>
      <c r="G22" s="50"/>
    </row>
    <row r="23" spans="1:7">
      <c r="A23" s="45" t="s">
        <v>766</v>
      </c>
      <c r="B23" s="48">
        <v>150.42857142857144</v>
      </c>
      <c r="C23" s="48">
        <v>0</v>
      </c>
      <c r="D23" s="48">
        <v>0</v>
      </c>
      <c r="E23" s="48">
        <v>0</v>
      </c>
      <c r="F23" s="50"/>
      <c r="G23" s="50"/>
    </row>
    <row r="24" spans="1:7">
      <c r="A24" s="46" t="s">
        <v>566</v>
      </c>
      <c r="B24" s="48">
        <v>150.42857142857144</v>
      </c>
      <c r="C24" s="48">
        <v>0</v>
      </c>
      <c r="D24" s="48">
        <v>0</v>
      </c>
      <c r="E24" s="48">
        <v>0</v>
      </c>
      <c r="F24" s="50"/>
      <c r="G24" s="50"/>
    </row>
    <row r="25" spans="1:7">
      <c r="A25" s="45" t="s">
        <v>104</v>
      </c>
      <c r="B25" s="48">
        <v>3117.1428571428573</v>
      </c>
      <c r="C25" s="48">
        <v>857.34285714285716</v>
      </c>
      <c r="D25" s="48">
        <v>805.34285714285716</v>
      </c>
      <c r="E25" s="48">
        <v>1314.2857142857142</v>
      </c>
      <c r="F25" s="50"/>
      <c r="G25" s="50"/>
    </row>
    <row r="26" spans="1:7">
      <c r="F26" s="50"/>
      <c r="G26" s="50"/>
    </row>
    <row r="27" spans="1:7">
      <c r="F27" s="50"/>
      <c r="G27" s="50"/>
    </row>
    <row r="28" spans="1:7">
      <c r="F28" s="50"/>
      <c r="G28" s="50"/>
    </row>
    <row r="29" spans="1:7">
      <c r="F29" s="50"/>
      <c r="G29" s="50"/>
    </row>
    <row r="30" spans="1:7">
      <c r="F30" s="50"/>
      <c r="G30" s="50"/>
    </row>
    <row r="31" spans="1:7">
      <c r="F31" s="50"/>
      <c r="G31" s="50"/>
    </row>
    <row r="32" spans="1:7">
      <c r="F32" s="50"/>
      <c r="G32" s="50"/>
    </row>
    <row r="33" spans="6:7">
      <c r="F33" s="50"/>
      <c r="G33" s="50"/>
    </row>
    <row r="34" spans="6:7">
      <c r="F34" s="50"/>
      <c r="G34" s="50"/>
    </row>
    <row r="35" spans="6:7">
      <c r="F35" s="50"/>
      <c r="G35" s="50"/>
    </row>
    <row r="36" spans="6:7">
      <c r="F36" s="50"/>
      <c r="G36" s="50"/>
    </row>
    <row r="37" spans="6:7">
      <c r="F37" s="50"/>
      <c r="G37" s="50"/>
    </row>
    <row r="38" spans="6:7">
      <c r="F38" s="50"/>
      <c r="G38" s="50"/>
    </row>
    <row r="39" spans="6:7">
      <c r="F39" s="50"/>
      <c r="G39" s="50"/>
    </row>
    <row r="40" spans="6:7">
      <c r="F40" s="50"/>
      <c r="G40" s="50"/>
    </row>
    <row r="41" spans="6:7">
      <c r="F41" s="50"/>
      <c r="G41" s="50"/>
    </row>
    <row r="42" spans="6:7">
      <c r="F42" s="50"/>
      <c r="G42" s="50"/>
    </row>
    <row r="43" spans="6:7">
      <c r="F43" s="50"/>
      <c r="G43" s="50"/>
    </row>
    <row r="44" spans="6:7">
      <c r="F44" s="50"/>
      <c r="G44" s="50"/>
    </row>
    <row r="45" spans="6:7">
      <c r="F45" s="50"/>
      <c r="G45" s="50"/>
    </row>
    <row r="46" spans="6:7">
      <c r="F46" s="50"/>
      <c r="G46" s="50"/>
    </row>
    <row r="47" spans="6:7">
      <c r="F47" s="50"/>
      <c r="G47" s="50"/>
    </row>
    <row r="48" spans="6:7">
      <c r="F48" s="50"/>
      <c r="G48" s="50"/>
    </row>
    <row r="49" spans="6:7">
      <c r="F49" s="50"/>
      <c r="G49" s="50"/>
    </row>
    <row r="50" spans="6:7">
      <c r="F50" s="50"/>
      <c r="G50" s="50"/>
    </row>
    <row r="51" spans="6:7">
      <c r="F51" s="50"/>
      <c r="G51" s="50"/>
    </row>
    <row r="52" spans="6:7">
      <c r="F52" s="50"/>
      <c r="G52" s="50"/>
    </row>
    <row r="53" spans="6:7">
      <c r="F53" s="50"/>
      <c r="G53" s="50"/>
    </row>
    <row r="54" spans="6:7">
      <c r="F54" s="50"/>
      <c r="G54" s="50"/>
    </row>
    <row r="55" spans="6:7">
      <c r="F55" s="50"/>
      <c r="G55" s="50"/>
    </row>
    <row r="56" spans="6:7">
      <c r="F56" s="50"/>
      <c r="G56" s="50"/>
    </row>
    <row r="57" spans="6:7">
      <c r="F57" s="50"/>
      <c r="G57" s="50"/>
    </row>
    <row r="58" spans="6:7">
      <c r="F58" s="50"/>
      <c r="G58" s="50"/>
    </row>
    <row r="59" spans="6:7">
      <c r="F59" s="50"/>
      <c r="G59" s="50"/>
    </row>
    <row r="60" spans="6:7">
      <c r="F60" s="50"/>
      <c r="G60" s="50"/>
    </row>
    <row r="61" spans="6:7">
      <c r="F61" s="50"/>
      <c r="G61" s="50"/>
    </row>
    <row r="62" spans="6:7">
      <c r="F62" s="50"/>
      <c r="G62" s="50"/>
    </row>
    <row r="63" spans="6:7">
      <c r="F63" s="50"/>
      <c r="G63" s="50"/>
    </row>
    <row r="64" spans="6:7">
      <c r="F64" s="50"/>
      <c r="G64" s="50"/>
    </row>
    <row r="65" spans="6:7">
      <c r="F65" s="50"/>
      <c r="G65" s="50"/>
    </row>
    <row r="66" spans="6:7">
      <c r="F66" s="50"/>
      <c r="G66" s="50"/>
    </row>
    <row r="67" spans="6:7">
      <c r="F67" s="50"/>
      <c r="G67" s="50"/>
    </row>
    <row r="68" spans="6:7">
      <c r="F68" s="50"/>
      <c r="G68" s="50"/>
    </row>
    <row r="69" spans="6:7">
      <c r="F69" s="50"/>
      <c r="G69" s="50"/>
    </row>
    <row r="70" spans="6:7">
      <c r="F70" s="50"/>
      <c r="G70" s="50"/>
    </row>
    <row r="71" spans="6:7">
      <c r="F71" s="50"/>
      <c r="G71" s="50"/>
    </row>
    <row r="72" spans="6:7">
      <c r="F72" s="50"/>
      <c r="G72" s="50"/>
    </row>
    <row r="73" spans="6:7">
      <c r="F73" s="50"/>
      <c r="G73" s="50"/>
    </row>
    <row r="74" spans="6:7">
      <c r="F74" s="50"/>
      <c r="G74" s="50"/>
    </row>
    <row r="75" spans="6:7">
      <c r="F75" s="50"/>
      <c r="G75" s="50"/>
    </row>
    <row r="76" spans="6:7">
      <c r="F76" s="49"/>
      <c r="G76" s="49"/>
    </row>
    <row r="77" spans="6:7">
      <c r="F77" s="50"/>
      <c r="G77" s="50"/>
    </row>
    <row r="78" spans="6:7">
      <c r="F78" s="50"/>
      <c r="G78" s="50"/>
    </row>
    <row r="79" spans="6:7">
      <c r="F79" s="50"/>
      <c r="G79" s="50"/>
    </row>
    <row r="80" spans="6:7">
      <c r="F80" s="50"/>
      <c r="G80" s="50"/>
    </row>
    <row r="81" spans="6:7">
      <c r="F81" s="50"/>
      <c r="G81" s="50"/>
    </row>
    <row r="82" spans="6:7">
      <c r="F82" s="58"/>
      <c r="G82" s="58"/>
    </row>
    <row r="83" spans="6:7">
      <c r="F83" s="50"/>
      <c r="G83" s="50"/>
    </row>
    <row r="84" spans="6:7">
      <c r="F84" s="50"/>
      <c r="G84" s="50"/>
    </row>
    <row r="85" spans="6:7">
      <c r="F85" s="58"/>
      <c r="G85" s="58"/>
    </row>
    <row r="86" spans="6:7">
      <c r="F86" s="50"/>
      <c r="G86" s="50"/>
    </row>
    <row r="87" spans="6:7">
      <c r="F87" s="50"/>
      <c r="G87" s="50"/>
    </row>
    <row r="88" spans="6:7">
      <c r="F88" s="50"/>
      <c r="G88" s="50"/>
    </row>
    <row r="89" spans="6:7">
      <c r="F89" s="58"/>
      <c r="G89" s="58"/>
    </row>
    <row r="90" spans="6:7">
      <c r="F90" s="50"/>
      <c r="G90" s="50"/>
    </row>
    <row r="91" spans="6:7">
      <c r="F91" s="50"/>
      <c r="G91" s="50"/>
    </row>
    <row r="92" spans="6:7">
      <c r="F92" s="50"/>
      <c r="G92" s="50"/>
    </row>
    <row r="93" spans="6:7">
      <c r="F93" s="50"/>
      <c r="G93" s="50"/>
    </row>
    <row r="94" spans="6:7">
      <c r="F94" s="50"/>
      <c r="G94" s="50"/>
    </row>
    <row r="95" spans="6:7">
      <c r="F95" s="50"/>
      <c r="G95" s="50"/>
    </row>
    <row r="96" spans="6:7">
      <c r="F96" s="50"/>
      <c r="G96" s="50"/>
    </row>
    <row r="97" spans="6:7">
      <c r="F97" s="50"/>
      <c r="G97" s="50"/>
    </row>
    <row r="98" spans="6:7">
      <c r="F98" s="50"/>
      <c r="G98" s="50"/>
    </row>
    <row r="99" spans="6:7">
      <c r="F99" s="50"/>
      <c r="G99" s="50"/>
    </row>
    <row r="100" spans="6:7">
      <c r="F100" s="50"/>
      <c r="G100" s="50"/>
    </row>
    <row r="101" spans="6:7">
      <c r="F101" s="50"/>
      <c r="G101" s="50"/>
    </row>
    <row r="102" spans="6:7">
      <c r="F102" s="50"/>
      <c r="G102" s="50"/>
    </row>
    <row r="103" spans="6:7">
      <c r="F103" s="50"/>
      <c r="G103" s="50"/>
    </row>
    <row r="104" spans="6:7">
      <c r="F104" s="50"/>
      <c r="G104" s="50"/>
    </row>
    <row r="105" spans="6:7">
      <c r="F105" s="50"/>
      <c r="G105" s="50"/>
    </row>
    <row r="106" spans="6:7">
      <c r="F106" s="50"/>
      <c r="G106" s="50"/>
    </row>
    <row r="107" spans="6:7">
      <c r="F107" s="50"/>
      <c r="G107" s="50"/>
    </row>
    <row r="108" spans="6:7">
      <c r="F108" s="50"/>
      <c r="G108" s="50"/>
    </row>
    <row r="109" spans="6:7">
      <c r="F109" s="50"/>
      <c r="G109" s="50"/>
    </row>
    <row r="110" spans="6:7">
      <c r="F110" s="50"/>
      <c r="G110" s="50"/>
    </row>
    <row r="111" spans="6:7">
      <c r="F111" s="50"/>
      <c r="G111" s="50"/>
    </row>
    <row r="112" spans="6:7">
      <c r="F112" s="50"/>
      <c r="G112" s="50"/>
    </row>
    <row r="113" spans="6:7">
      <c r="F113" s="50"/>
      <c r="G113" s="50"/>
    </row>
    <row r="114" spans="6:7">
      <c r="F114" s="50"/>
      <c r="G114" s="50"/>
    </row>
    <row r="115" spans="6:7">
      <c r="F115" s="50"/>
      <c r="G115" s="50"/>
    </row>
    <row r="116" spans="6:7">
      <c r="F116" s="50"/>
      <c r="G116" s="50"/>
    </row>
    <row r="117" spans="6:7">
      <c r="F117" s="50"/>
      <c r="G117" s="50"/>
    </row>
    <row r="118" spans="6:7">
      <c r="F118" s="50"/>
      <c r="G118" s="50"/>
    </row>
    <row r="119" spans="6:7">
      <c r="F119" s="50"/>
      <c r="G119" s="50"/>
    </row>
    <row r="120" spans="6:7">
      <c r="F120" s="50"/>
      <c r="G120" s="50"/>
    </row>
    <row r="121" spans="6:7">
      <c r="F121" s="50"/>
      <c r="G121" s="50"/>
    </row>
    <row r="122" spans="6:7">
      <c r="F122" s="50"/>
      <c r="G122" s="50"/>
    </row>
    <row r="123" spans="6:7">
      <c r="F123" s="50"/>
      <c r="G123" s="50"/>
    </row>
    <row r="124" spans="6:7">
      <c r="F124" s="50"/>
      <c r="G124" s="50"/>
    </row>
    <row r="125" spans="6:7">
      <c r="F125" s="50"/>
      <c r="G125" s="50"/>
    </row>
    <row r="126" spans="6:7">
      <c r="F126" s="50"/>
      <c r="G126" s="50"/>
    </row>
    <row r="127" spans="6:7">
      <c r="F127" s="58"/>
      <c r="G127" s="58"/>
    </row>
    <row r="128" spans="6:7">
      <c r="F128" s="50"/>
      <c r="G128" s="50"/>
    </row>
    <row r="129" spans="6:7">
      <c r="F129" s="50"/>
      <c r="G129" s="50"/>
    </row>
    <row r="130" spans="6:7">
      <c r="F130" s="50"/>
      <c r="G130" s="50"/>
    </row>
    <row r="131" spans="6:7">
      <c r="F131" s="50"/>
      <c r="G131" s="50"/>
    </row>
    <row r="132" spans="6:7">
      <c r="F132" s="50"/>
      <c r="G132" s="50"/>
    </row>
    <row r="133" spans="6:7">
      <c r="F133" s="50"/>
      <c r="G133" s="50"/>
    </row>
    <row r="134" spans="6:7">
      <c r="F134" s="50"/>
      <c r="G134" s="50"/>
    </row>
    <row r="135" spans="6:7">
      <c r="F135" s="58"/>
      <c r="G135" s="58"/>
    </row>
    <row r="136" spans="6:7">
      <c r="F136" s="50"/>
      <c r="G136" s="50"/>
    </row>
    <row r="137" spans="6:7">
      <c r="F137" s="50"/>
      <c r="G137" s="50"/>
    </row>
    <row r="138" spans="6:7">
      <c r="F138" s="50"/>
      <c r="G138" s="50"/>
    </row>
    <row r="139" spans="6:7">
      <c r="F139" s="50"/>
      <c r="G139" s="50"/>
    </row>
    <row r="140" spans="6:7">
      <c r="F140" s="50"/>
      <c r="G140" s="50"/>
    </row>
    <row r="141" spans="6:7">
      <c r="F141" s="50"/>
      <c r="G141" s="50"/>
    </row>
    <row r="142" spans="6:7">
      <c r="F142" s="50"/>
      <c r="G142" s="50"/>
    </row>
    <row r="143" spans="6:7">
      <c r="F143" s="50"/>
      <c r="G143" s="50"/>
    </row>
    <row r="144" spans="6:7">
      <c r="F144" s="58"/>
      <c r="G144" s="58"/>
    </row>
    <row r="145" spans="6:7">
      <c r="F145" s="50"/>
      <c r="G145" s="50"/>
    </row>
    <row r="146" spans="6:7">
      <c r="F146" s="50"/>
      <c r="G146" s="50"/>
    </row>
    <row r="147" spans="6:7">
      <c r="F147" s="50"/>
      <c r="G147" s="50"/>
    </row>
    <row r="148" spans="6:7">
      <c r="F148" s="50"/>
      <c r="G148" s="50"/>
    </row>
    <row r="149" spans="6:7">
      <c r="F149" s="50"/>
      <c r="G149" s="50"/>
    </row>
    <row r="150" spans="6:7">
      <c r="F150" s="50"/>
      <c r="G150" s="50"/>
    </row>
    <row r="151" spans="6:7">
      <c r="F151" s="50"/>
      <c r="G151" s="50"/>
    </row>
    <row r="152" spans="6:7">
      <c r="F152" s="50"/>
      <c r="G152" s="50"/>
    </row>
    <row r="153" spans="6:7">
      <c r="F153" s="50"/>
      <c r="G153" s="50"/>
    </row>
    <row r="154" spans="6:7">
      <c r="F154" s="50"/>
      <c r="G154" s="50"/>
    </row>
    <row r="155" spans="6:7">
      <c r="F155" s="50"/>
      <c r="G155" s="50"/>
    </row>
    <row r="156" spans="6:7">
      <c r="F156" s="50"/>
      <c r="G156" s="50"/>
    </row>
    <row r="157" spans="6:7">
      <c r="F157" s="58"/>
      <c r="G157" s="58"/>
    </row>
    <row r="158" spans="6:7">
      <c r="F158" s="50"/>
      <c r="G158" s="50"/>
    </row>
    <row r="159" spans="6:7">
      <c r="F159" s="50"/>
      <c r="G159" s="50"/>
    </row>
    <row r="160" spans="6:7">
      <c r="F160" s="58"/>
      <c r="G160" s="58"/>
    </row>
    <row r="161" spans="6:7">
      <c r="F161" s="50"/>
      <c r="G161" s="50"/>
    </row>
    <row r="162" spans="6:7">
      <c r="F162" s="58"/>
      <c r="G162" s="58"/>
    </row>
    <row r="163" spans="6:7">
      <c r="F163" s="50"/>
      <c r="G163" s="50"/>
    </row>
    <row r="164" spans="6:7">
      <c r="F164" s="50"/>
      <c r="G164" s="50"/>
    </row>
    <row r="165" spans="6:7">
      <c r="F165" s="50"/>
      <c r="G165" s="50"/>
    </row>
    <row r="166" spans="6:7">
      <c r="F166" s="50"/>
      <c r="G166" s="50"/>
    </row>
    <row r="167" spans="6:7">
      <c r="F167" s="50"/>
      <c r="G167" s="50"/>
    </row>
    <row r="168" spans="6:7">
      <c r="F168" s="50"/>
      <c r="G168" s="50"/>
    </row>
    <row r="169" spans="6:7">
      <c r="F169" s="50"/>
      <c r="G169" s="50"/>
    </row>
    <row r="170" spans="6:7">
      <c r="F170" s="50"/>
      <c r="G170" s="50"/>
    </row>
    <row r="171" spans="6:7">
      <c r="F171" s="58"/>
      <c r="G171" s="58"/>
    </row>
    <row r="172" spans="6:7">
      <c r="F172" s="50"/>
      <c r="G172" s="50"/>
    </row>
    <row r="173" spans="6:7">
      <c r="F173" s="50"/>
      <c r="G173" s="50"/>
    </row>
    <row r="174" spans="6:7">
      <c r="F174" s="50"/>
      <c r="G174" s="50"/>
    </row>
    <row r="175" spans="6:7">
      <c r="F175" s="50"/>
      <c r="G175" s="50"/>
    </row>
    <row r="176" spans="6:7">
      <c r="F176" s="50"/>
      <c r="G176" s="50"/>
    </row>
    <row r="177" spans="6:7">
      <c r="F177" s="50"/>
      <c r="G177" s="50"/>
    </row>
    <row r="178" spans="6:7">
      <c r="F178" s="50"/>
      <c r="G178" s="50"/>
    </row>
    <row r="179" spans="6:7">
      <c r="F179" s="50"/>
      <c r="G179" s="50"/>
    </row>
    <row r="180" spans="6:7">
      <c r="F180" s="50"/>
      <c r="G180" s="50"/>
    </row>
    <row r="181" spans="6:7">
      <c r="F181" s="50"/>
      <c r="G181" s="50"/>
    </row>
    <row r="182" spans="6:7">
      <c r="F182" s="59"/>
      <c r="G182"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2019-05-23T19:00:49Z</cp:lastPrinted>
  <dcterms:created xsi:type="dcterms:W3CDTF">2017-08-30T21:06:16Z</dcterms:created>
  <dcterms:modified xsi:type="dcterms:W3CDTF">2020-11-15T02:52:02Z</dcterms:modified>
</cp:coreProperties>
</file>